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Parametri" sheetId="2" state="visible" r:id="rId2"/>
    <sheet xmlns:r="http://schemas.openxmlformats.org/officeDocument/2006/relationships" name="Inserimento" sheetId="3" state="visible" r:id="rId3"/>
    <sheet xmlns:r="http://schemas.openxmlformats.org/officeDocument/2006/relationships" name="Dashboard" sheetId="4" state="visible" r:id="rId4"/>
  </sheets>
  <definedNames>
    <definedName name="_xlnm._FilterDatabase" localSheetId="2" hidden="1">'Inserimento'!$A$5:$O$5</definedName>
    <definedName name="_xlnm.Print_Titles" localSheetId="2">'Inserimento'!1:5</definedName>
    <definedName name="_xlnm.Print_Area" localSheetId="2">'Inserimento'!$A$1:$O$1000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DD/MM/YYYY"/>
  </numFmts>
  <fonts count="14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4B5563"/>
      <sz val="11"/>
    </font>
    <font>
      <name val="Calibri"/>
      <b val="1"/>
      <color rgb="00FFFFFF"/>
      <sz val="11"/>
    </font>
    <font>
      <name val="Calibri"/>
      <b val="1"/>
      <color rgb="00111827"/>
      <sz val="10"/>
    </font>
    <font>
      <name val="Calibri"/>
      <color rgb="00111827"/>
      <sz val="10"/>
    </font>
    <font>
      <name val="Calibri"/>
      <b val="1"/>
      <color rgb="00FFFFFF"/>
      <sz val="16"/>
    </font>
    <font>
      <name val="Calibri"/>
      <color rgb="009CA3AF"/>
      <sz val="10"/>
    </font>
    <font>
      <name val="Calibri"/>
      <b val="1"/>
      <color rgb="00FFFFFF"/>
      <sz val="10"/>
    </font>
    <font>
      <name val="Calibri"/>
      <color rgb="006B7280"/>
      <sz val="9"/>
    </font>
    <font>
      <name val="Calibri"/>
      <b val="1"/>
      <color rgb="000F766E"/>
      <sz val="22"/>
    </font>
    <font>
      <name val="Calibri"/>
      <b val="1"/>
      <color rgb="0016A34A"/>
      <sz val="22"/>
    </font>
    <font>
      <name val="Calibri"/>
      <b val="1"/>
      <color rgb="00DC2626"/>
      <sz val="22"/>
    </font>
    <font>
      <name val="Calibri"/>
      <b val="1"/>
      <color rgb="00D97706"/>
      <sz val="22"/>
    </font>
  </fonts>
  <fills count="12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14B8A6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EFF6FF"/>
      </patternFill>
    </fill>
    <fill>
      <patternFill patternType="solid">
        <fgColor rgb="00F8FAFC"/>
      </patternFill>
    </fill>
    <fill>
      <patternFill patternType="solid">
        <fgColor rgb="00DCFCE7"/>
      </patternFill>
    </fill>
    <fill>
      <patternFill patternType="solid">
        <fgColor rgb="00FEE2E2"/>
      </patternFill>
    </fill>
    <fill>
      <patternFill patternType="solid">
        <fgColor rgb="00FEF9C3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left" vertical="top" wrapText="1"/>
    </xf>
    <xf numFmtId="0" fontId="5" fillId="5" borderId="1" applyAlignment="1" pivotButton="0" quotePrefix="0" xfId="0">
      <alignment horizontal="left" vertical="top" wrapText="1"/>
    </xf>
    <xf numFmtId="0" fontId="6" fillId="2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0" fillId="4" borderId="1" pivotButton="0" quotePrefix="0" xfId="0"/>
    <xf numFmtId="0" fontId="8" fillId="4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left" vertical="center"/>
    </xf>
    <xf numFmtId="0" fontId="5" fillId="6" borderId="1" applyAlignment="1" applyProtection="1" pivotButton="0" quotePrefix="0" xfId="0">
      <alignment horizontal="left" vertical="center"/>
      <protection locked="0" hidden="0"/>
    </xf>
    <xf numFmtId="0" fontId="7" fillId="3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0" fontId="7" fillId="5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left" vertical="center"/>
    </xf>
    <xf numFmtId="1" fontId="5" fillId="6" borderId="1" applyAlignment="1" pivotButton="0" quotePrefix="0" xfId="0">
      <alignment horizontal="left" vertical="center"/>
    </xf>
    <xf numFmtId="0" fontId="5" fillId="7" borderId="1" applyAlignment="1" pivotButton="0" quotePrefix="0" xfId="0">
      <alignment horizontal="center" vertical="center"/>
    </xf>
    <xf numFmtId="164" fontId="5" fillId="7" borderId="1" applyAlignment="1" pivotButton="0" quotePrefix="0" xfId="0">
      <alignment horizontal="left" vertical="center"/>
    </xf>
    <xf numFmtId="165" fontId="5" fillId="3" borderId="1" applyAlignment="1" pivotButton="0" quotePrefix="0" xfId="0">
      <alignment horizontal="left" vertical="center"/>
    </xf>
    <xf numFmtId="165" fontId="5" fillId="5" borderId="1" applyAlignment="1" pivotButton="0" quotePrefix="0" xfId="0">
      <alignment horizontal="left" vertical="center"/>
    </xf>
    <xf numFmtId="0" fontId="9" fillId="8" borderId="1" applyAlignment="1" pivotButton="0" quotePrefix="0" xfId="0">
      <alignment horizontal="center" vertical="center"/>
    </xf>
    <xf numFmtId="0" fontId="0" fillId="8" borderId="1" pivotButton="0" quotePrefix="0" xfId="0"/>
    <xf numFmtId="0" fontId="9" fillId="9" borderId="1" applyAlignment="1" pivotButton="0" quotePrefix="0" xfId="0">
      <alignment horizontal="center" vertical="center"/>
    </xf>
    <xf numFmtId="0" fontId="0" fillId="9" borderId="1" pivotButton="0" quotePrefix="0" xfId="0"/>
    <xf numFmtId="0" fontId="9" fillId="10" borderId="1" applyAlignment="1" pivotButton="0" quotePrefix="0" xfId="0">
      <alignment horizontal="center" vertical="center"/>
    </xf>
    <xf numFmtId="0" fontId="0" fillId="10" borderId="1" pivotButton="0" quotePrefix="0" xfId="0"/>
    <xf numFmtId="0" fontId="9" fillId="11" borderId="1" applyAlignment="1" pivotButton="0" quotePrefix="0" xfId="0">
      <alignment horizontal="center" vertical="center"/>
    </xf>
    <xf numFmtId="0" fontId="0" fillId="11" borderId="1" pivotButton="0" quotePrefix="0" xfId="0"/>
    <xf numFmtId="0" fontId="10" fillId="8" borderId="1" applyAlignment="1" pivotButton="0" quotePrefix="0" xfId="0">
      <alignment horizontal="center" vertical="center"/>
    </xf>
    <xf numFmtId="0" fontId="11" fillId="9" borderId="1" applyAlignment="1" pivotButton="0" quotePrefix="0" xfId="0">
      <alignment horizontal="center" vertical="center"/>
    </xf>
    <xf numFmtId="0" fontId="12" fillId="10" borderId="1" applyAlignment="1" pivotButton="0" quotePrefix="0" xfId="0">
      <alignment horizontal="center" vertical="center"/>
    </xf>
    <xf numFmtId="0" fontId="13" fillId="11" borderId="1" applyAlignment="1" pivotButton="0" quotePrefix="0" xfId="0">
      <alignment horizontal="center" vertical="center"/>
    </xf>
    <xf numFmtId="1" fontId="4" fillId="3" borderId="1" applyAlignment="1" pivotButton="0" quotePrefix="0" xfId="0">
      <alignment horizontal="center" vertical="center"/>
    </xf>
    <xf numFmtId="1" fontId="4" fillId="5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4">
    <dxf>
      <fill>
        <patternFill patternType="solid">
          <fgColor rgb="00FEE2E2"/>
        </patternFill>
      </fill>
    </dxf>
    <dxf>
      <font>
        <name val="Calibri"/>
        <color rgb="009CA3AF"/>
        <sz val="10"/>
      </font>
    </dxf>
    <dxf>
      <fill>
        <patternFill patternType="solid">
          <fgColor rgb="00FFEDD5"/>
        </patternFill>
      </fill>
    </dxf>
    <dxf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Conti per Macroclasse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'Dashboard'!C12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'Dashboard'!$B$13:$B$20</f>
            </numRef>
          </cat>
          <val>
            <numRef>
              <f>'Dashboard'!$C$13:$C$20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Macroclasse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conti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per Tipologia</a:t>
            </a:r>
          </a:p>
        </rich>
      </tx>
    </title>
    <plotArea>
      <pieChart>
        <varyColors val="1"/>
        <ser>
          <idx val="0"/>
          <order val="0"/>
          <tx>
            <strRef>
              <f>'Dashboard'!F12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'Dashboard'!$E$13:$E$18</f>
            </numRef>
          </cat>
          <val>
            <numRef>
              <f>'Dashboard'!$F$13:$F$18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21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21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3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 ht="40" customHeight="1">
      <c r="A1" s="1" t="inlineStr">
        <is>
          <t>Piano dei Conti — Guida Operativa</t>
        </is>
      </c>
    </row>
    <row r="2">
      <c r="A2" s="2" t="inlineStr">
        <is>
          <t>Versione aggiornata al: 01/06/2026</t>
        </is>
      </c>
    </row>
    <row r="3" ht="8" customHeight="1"/>
    <row r="4" ht="20" customHeight="1">
      <c r="A4" s="3" t="inlineStr">
        <is>
          <t>FINALITÀ DEL FILE</t>
        </is>
      </c>
      <c r="B4" s="38" t="n"/>
      <c r="C4" s="38" t="n"/>
      <c r="D4" s="38" t="n"/>
      <c r="E4" s="38" t="n"/>
      <c r="F4" s="39" t="n"/>
    </row>
    <row r="5" ht="40" customHeight="1">
      <c r="A5" s="4" t="inlineStr">
        <is>
          <t>Obiettivo</t>
        </is>
      </c>
      <c r="B5" s="5" t="inlineStr">
        <is>
          <t>Questo file consente di gestire il piano dei conti aziendale in modo ordinato, codificato e coerente con la contabilità italiana. È adatto a PMI, microimprese e studi professionali.</t>
        </is>
      </c>
      <c r="C5" s="38" t="n"/>
      <c r="D5" s="38" t="n"/>
      <c r="E5" s="38" t="n"/>
      <c r="F5" s="39" t="n"/>
    </row>
    <row r="6" ht="40" customHeight="1">
      <c r="A6" s="4" t="inlineStr">
        <is>
          <t>Struttura</t>
        </is>
      </c>
      <c r="B6" s="5" t="inlineStr">
        <is>
          <t>La cartella di lavoro è composta da 4 fogli: Istruzioni (questa pagina), Parametri (dati globali e elenchi), Inserimento (archivio conti), Dashboard (sintesi e grafici).</t>
        </is>
      </c>
      <c r="C6" s="38" t="n"/>
      <c r="D6" s="38" t="n"/>
      <c r="E6" s="38" t="n"/>
      <c r="F6" s="39" t="n"/>
    </row>
    <row r="7"/>
    <row r="8" ht="20" customHeight="1">
      <c r="A8" s="3" t="inlineStr">
        <is>
          <t>FOGLIO PARAMETRI</t>
        </is>
      </c>
      <c r="B8" s="38" t="n"/>
      <c r="C8" s="38" t="n"/>
      <c r="D8" s="38" t="n"/>
      <c r="E8" s="38" t="n"/>
      <c r="F8" s="39" t="n"/>
    </row>
    <row r="9" ht="40" customHeight="1">
      <c r="A9" s="4" t="inlineStr">
        <is>
          <t>Dati aziendali</t>
        </is>
      </c>
      <c r="B9" s="5" t="inlineStr">
        <is>
          <t>Compilare la sezione 'Dati generali' con ragione sociale, partita IVA, codice fiscale, anno esercizio, aliquote IVA e altri riferimenti aziendali.</t>
        </is>
      </c>
      <c r="C9" s="38" t="n"/>
      <c r="D9" s="38" t="n"/>
      <c r="E9" s="38" t="n"/>
      <c r="F9" s="39" t="n"/>
    </row>
    <row r="10" ht="40" customHeight="1">
      <c r="A10" s="4" t="inlineStr">
        <is>
          <t>Elenchi</t>
        </is>
      </c>
      <c r="B10" s="5" t="inlineStr">
        <is>
          <t>La colonna E contiene gli elenchi utilizzati dalle validazioni del foglio Inserimento. Non modificare i valori già presenti; aggiungere solo nuove voci in coda se necessario.</t>
        </is>
      </c>
      <c r="C10" s="38" t="n"/>
      <c r="D10" s="38" t="n"/>
      <c r="E10" s="38" t="n"/>
      <c r="F10" s="39" t="n"/>
    </row>
    <row r="11"/>
    <row r="12" ht="20" customHeight="1">
      <c r="A12" s="3" t="inlineStr">
        <is>
          <t>FOGLIO INSERIMENTO — CAMPI</t>
        </is>
      </c>
      <c r="B12" s="38" t="n"/>
      <c r="C12" s="38" t="n"/>
      <c r="D12" s="38" t="n"/>
      <c r="E12" s="38" t="n"/>
      <c r="F12" s="39" t="n"/>
    </row>
    <row r="13" ht="40" customHeight="1">
      <c r="A13" s="4" t="inlineStr">
        <is>
          <t>Codice conto (A)</t>
        </is>
      </c>
      <c r="B13" s="5" t="inlineStr">
        <is>
          <t>Inserire un codice univoco, preferibilmente gerarchico. Esempi: 100 = Cassa, 1010 = Banca X, 301000 = Crediti vs clienti. Il file segnala i duplicati automaticamente.</t>
        </is>
      </c>
      <c r="C13" s="38" t="n"/>
      <c r="D13" s="38" t="n"/>
      <c r="E13" s="38" t="n"/>
      <c r="F13" s="39" t="n"/>
    </row>
    <row r="14" ht="40" customHeight="1">
      <c r="A14" s="4" t="inlineStr">
        <is>
          <t>Descrizione (B)</t>
        </is>
      </c>
      <c r="B14" s="5" t="inlineStr">
        <is>
          <t>Nome completo del conto. Usare descrizioni coerenti e standardizzate (es. sempre maiuscola iniziale). Evitare abbreviazioni non standard.</t>
        </is>
      </c>
      <c r="C14" s="38" t="n"/>
      <c r="D14" s="38" t="n"/>
      <c r="E14" s="38" t="n"/>
      <c r="F14" s="39" t="n"/>
    </row>
    <row r="15" ht="40" customHeight="1">
      <c r="A15" s="4" t="inlineStr">
        <is>
          <t>Tipologia (C)</t>
        </is>
      </c>
      <c r="B15" s="5" t="inlineStr">
        <is>
          <t>Selezionare dal menu: Attività, Passività, Patrimonio netto, Ricavo, Costo, Ordine.</t>
        </is>
      </c>
      <c r="C15" s="38" t="n"/>
      <c r="D15" s="38" t="n"/>
      <c r="E15" s="38" t="n"/>
      <c r="F15" s="39" t="n"/>
    </row>
    <row r="16" ht="40" customHeight="1">
      <c r="A16" s="4" t="inlineStr">
        <is>
          <t>Macroclasse (D)</t>
        </is>
      </c>
      <c r="B16" s="5" t="inlineStr">
        <is>
          <t>Categoria di bilancio civilistico: Immobilizzazioni, Rimanenze, Crediti, Disponibilità liquide, Debiti, Patrimonio netto, Ricavi, Costi.</t>
        </is>
      </c>
      <c r="C16" s="38" t="n"/>
      <c r="D16" s="38" t="n"/>
      <c r="E16" s="38" t="n"/>
      <c r="F16" s="39" t="n"/>
    </row>
    <row r="17" ht="40" customHeight="1">
      <c r="A17" s="4" t="inlineStr">
        <is>
          <t>Classe / Sottoclasse (E/F)</t>
        </is>
      </c>
      <c r="B17" s="5" t="inlineStr">
        <is>
          <t>Classificazione di secondo e terzo livello. Testo libero standardizzato internamente.</t>
        </is>
      </c>
      <c r="C17" s="38" t="n"/>
      <c r="D17" s="38" t="n"/>
      <c r="E17" s="38" t="n"/>
      <c r="F17" s="39" t="n"/>
    </row>
    <row r="18" ht="40" customHeight="1">
      <c r="A18" s="4" t="inlineStr">
        <is>
          <t>Natura saldo (G)</t>
        </is>
      </c>
      <c r="B18" s="5" t="inlineStr">
        <is>
          <t>Dare = il saldo normale è in dare (attività, costi). Avere = il saldo normale è in avere (passività, ricavi).</t>
        </is>
      </c>
      <c r="C18" s="38" t="n"/>
      <c r="D18" s="38" t="n"/>
      <c r="E18" s="38" t="n"/>
      <c r="F18" s="39" t="n"/>
    </row>
    <row r="19" ht="40" customHeight="1">
      <c r="A19" s="4" t="inlineStr">
        <is>
          <t>Conto padre (H)</t>
        </is>
      </c>
      <c r="B19" s="5" t="inlineStr">
        <is>
          <t>Facoltativo. Inserire il codice del conto gerarchicamente superiore se il conto è di dettaglio.</t>
        </is>
      </c>
      <c r="C19" s="38" t="n"/>
      <c r="D19" s="38" t="n"/>
      <c r="E19" s="38" t="n"/>
      <c r="F19" s="39" t="n"/>
    </row>
    <row r="20" ht="40" customHeight="1">
      <c r="A20" s="4" t="inlineStr">
        <is>
          <t>Livello (I)</t>
        </is>
      </c>
      <c r="B20" s="5" t="inlineStr">
        <is>
          <t>Intero da 1 (mastro principale) a 5 (sottoconto di dettaglio massimo).</t>
        </is>
      </c>
      <c r="C20" s="38" t="n"/>
      <c r="D20" s="38" t="n"/>
      <c r="E20" s="38" t="n"/>
      <c r="F20" s="39" t="n"/>
    </row>
    <row r="21" ht="40" customHeight="1">
      <c r="A21" s="4" t="inlineStr">
        <is>
          <t>Stato (J)</t>
        </is>
      </c>
      <c r="B21" s="5" t="inlineStr">
        <is>
          <t>Attivo = conto in uso. Inattivo = conto sospeso o non più utilizzato.</t>
        </is>
      </c>
      <c r="C21" s="38" t="n"/>
      <c r="D21" s="38" t="n"/>
      <c r="E21" s="38" t="n"/>
      <c r="F21" s="39" t="n"/>
    </row>
    <row r="22" ht="40" customHeight="1">
      <c r="A22" s="4" t="inlineStr">
        <is>
          <t>Date (N/O)</t>
        </is>
      </c>
      <c r="B22" s="5" t="inlineStr">
        <is>
          <t>Data creazione del conto e data dell'ultimo aggiornamento in formato GG/MM/AAAA.</t>
        </is>
      </c>
      <c r="C22" s="38" t="n"/>
      <c r="D22" s="38" t="n"/>
      <c r="E22" s="38" t="n"/>
      <c r="F22" s="39" t="n"/>
    </row>
    <row r="23"/>
    <row r="24" ht="20" customHeight="1">
      <c r="A24" s="3" t="inlineStr">
        <is>
          <t>CODICI CONTO — ESEMPI</t>
        </is>
      </c>
      <c r="B24" s="38" t="n"/>
      <c r="C24" s="38" t="n"/>
      <c r="D24" s="38" t="n"/>
      <c r="E24" s="38" t="n"/>
      <c r="F24" s="39" t="n"/>
    </row>
    <row r="25" ht="40" customHeight="1">
      <c r="A25" s="4" t="inlineStr">
        <is>
          <t>Attività</t>
        </is>
      </c>
      <c r="B25" s="5" t="inlineStr">
        <is>
          <t>100 Cassa contanti | 1010 Banca c/c | 200 Crediti vs clienti | 210 Crediti tributari | 300 Immobilizzazioni materiali</t>
        </is>
      </c>
      <c r="C25" s="38" t="n"/>
      <c r="D25" s="38" t="n"/>
      <c r="E25" s="38" t="n"/>
      <c r="F25" s="39" t="n"/>
    </row>
    <row r="26" ht="40" customHeight="1">
      <c r="A26" s="4" t="inlineStr">
        <is>
          <t>Passività</t>
        </is>
      </c>
      <c r="B26" s="5" t="inlineStr">
        <is>
          <t>400 Debiti vs fornitori | 410 Debiti tributari | 420 Debiti previdenziali</t>
        </is>
      </c>
      <c r="C26" s="38" t="n"/>
      <c r="D26" s="38" t="n"/>
      <c r="E26" s="38" t="n"/>
      <c r="F26" s="39" t="n"/>
    </row>
    <row r="27" ht="40" customHeight="1">
      <c r="A27" s="4" t="inlineStr">
        <is>
          <t>Patrimonio netto</t>
        </is>
      </c>
      <c r="B27" s="5" t="inlineStr">
        <is>
          <t>500 Capitale sociale | 510 Riserva legale | 520 Utili/perdite portati a nuovo</t>
        </is>
      </c>
      <c r="C27" s="38" t="n"/>
      <c r="D27" s="38" t="n"/>
      <c r="E27" s="38" t="n"/>
      <c r="F27" s="39" t="n"/>
    </row>
    <row r="28" ht="40" customHeight="1">
      <c r="A28" s="4" t="inlineStr">
        <is>
          <t>Ricavi</t>
        </is>
      </c>
      <c r="B28" s="5" t="inlineStr">
        <is>
          <t>600 Vendite prodotti | 610 Prestazioni di servizi | 620 Altri ricavi</t>
        </is>
      </c>
      <c r="C28" s="38" t="n"/>
      <c r="D28" s="38" t="n"/>
      <c r="E28" s="38" t="n"/>
      <c r="F28" s="39" t="n"/>
    </row>
    <row r="29" ht="40" customHeight="1">
      <c r="A29" s="4" t="inlineStr">
        <is>
          <t>Costi</t>
        </is>
      </c>
      <c r="B29" s="5" t="inlineStr">
        <is>
          <t>700 Materie prime | 710 Servizi | 720 Costi del personale</t>
        </is>
      </c>
      <c r="C29" s="38" t="n"/>
      <c r="D29" s="38" t="n"/>
      <c r="E29" s="38" t="n"/>
      <c r="F29" s="39" t="n"/>
    </row>
    <row r="30"/>
    <row r="31" ht="20" customHeight="1">
      <c r="A31" s="3" t="inlineStr">
        <is>
          <t>FORMATTAZIONE CONDIZIONALE</t>
        </is>
      </c>
      <c r="B31" s="38" t="n"/>
      <c r="C31" s="38" t="n"/>
      <c r="D31" s="38" t="n"/>
      <c r="E31" s="38" t="n"/>
      <c r="F31" s="39" t="n"/>
    </row>
    <row r="32" ht="40" customHeight="1">
      <c r="A32" s="4" t="inlineStr">
        <is>
          <t>Duplicati</t>
        </is>
      </c>
      <c r="B32" s="5" t="inlineStr">
        <is>
          <t>Se il codice conto compare più di una volta, lo sfondo della riga diventa rosso chiaro. Correggere immediatamente il codice duplicato.</t>
        </is>
      </c>
      <c r="C32" s="38" t="n"/>
      <c r="D32" s="38" t="n"/>
      <c r="E32" s="38" t="n"/>
      <c r="F32" s="39" t="n"/>
    </row>
    <row r="33" ht="40" customHeight="1">
      <c r="A33" s="4" t="inlineStr">
        <is>
          <t>Inattivi</t>
        </is>
      </c>
      <c r="B33" s="5" t="inlineStr">
        <is>
          <t>I conti con stato 'Inattivo' vengono visualizzati con testo grigio per distinguerli visivamente dai conti attivi.</t>
        </is>
      </c>
      <c r="C33" s="38" t="n"/>
      <c r="D33" s="38" t="n"/>
      <c r="E33" s="38" t="n"/>
      <c r="F33" s="39" t="n"/>
    </row>
    <row r="34" ht="40" customHeight="1">
      <c r="A34" s="4" t="inlineStr">
        <is>
          <t>Livello errato</t>
        </is>
      </c>
      <c r="B34" s="5" t="inlineStr">
        <is>
          <t>Se il livello non è compreso tra 1 e 5, la cella viene evidenziata in arancione.</t>
        </is>
      </c>
      <c r="C34" s="38" t="n"/>
      <c r="D34" s="38" t="n"/>
      <c r="E34" s="38" t="n"/>
      <c r="F34" s="39" t="n"/>
    </row>
    <row r="35"/>
    <row r="36" ht="20" customHeight="1">
      <c r="A36" s="3" t="inlineStr">
        <is>
          <t>DASHBOARD</t>
        </is>
      </c>
      <c r="B36" s="38" t="n"/>
      <c r="C36" s="38" t="n"/>
      <c r="D36" s="38" t="n"/>
      <c r="E36" s="38" t="n"/>
      <c r="F36" s="39" t="n"/>
    </row>
    <row r="37" ht="40" customHeight="1">
      <c r="A37" s="4" t="inlineStr">
        <is>
          <t>Lettura KPI</t>
        </is>
      </c>
      <c r="B37" s="5" t="inlineStr">
        <is>
          <t>I riquadri nella parte alta del Dashboard mostrano il totale conti, i conti attivi, inattivi, duplicati e senza descrizione. Sono aggiornati automaticamente.</t>
        </is>
      </c>
      <c r="C37" s="38" t="n"/>
      <c r="D37" s="38" t="n"/>
      <c r="E37" s="38" t="n"/>
      <c r="F37" s="39" t="n"/>
    </row>
    <row r="38" ht="40" customHeight="1">
      <c r="A38" s="4" t="inlineStr">
        <is>
          <t>Grafici</t>
        </is>
      </c>
      <c r="B38" s="5" t="inlineStr">
        <is>
          <t>Il grafico a barre mostra la distribuzione dei conti per macroclasse. Il grafico a torta mostra la distribuzione per tipologia.</t>
        </is>
      </c>
      <c r="C38" s="38" t="n"/>
      <c r="D38" s="38" t="n"/>
      <c r="E38" s="38" t="n"/>
      <c r="F38" s="39" t="n"/>
    </row>
    <row r="39"/>
    <row r="40" ht="20" customHeight="1">
      <c r="A40" s="3" t="inlineStr">
        <is>
          <t>AVVERTENZE</t>
        </is>
      </c>
      <c r="B40" s="38" t="n"/>
      <c r="C40" s="38" t="n"/>
      <c r="D40" s="38" t="n"/>
      <c r="E40" s="38" t="n"/>
      <c r="F40" s="39" t="n"/>
    </row>
    <row r="41" ht="40" customHeight="1">
      <c r="A41" s="4" t="inlineStr">
        <is>
          <t>Codici duplicati</t>
        </is>
      </c>
      <c r="B41" s="5" t="inlineStr">
        <is>
          <t>Un codice conto duplicato compromette la coerenza contabile. Usare il KPI 'Duplicati' sul Dashboard per identificare e correggere le anomalie.</t>
        </is>
      </c>
      <c r="C41" s="38" t="n"/>
      <c r="D41" s="38" t="n"/>
      <c r="E41" s="38" t="n"/>
      <c r="F41" s="39" t="n"/>
    </row>
    <row r="42" ht="40" customHeight="1">
      <c r="A42" s="4" t="inlineStr">
        <is>
          <t>Conti inattivi</t>
        </is>
      </c>
      <c r="B42" s="5" t="inlineStr">
        <is>
          <t>Non eliminare mai un conto già usato in registrazioni storiche. Contrassegnarlo come 'Inattivo'.</t>
        </is>
      </c>
      <c r="C42" s="38" t="n"/>
      <c r="D42" s="38" t="n"/>
      <c r="E42" s="38" t="n"/>
      <c r="F42" s="39" t="n"/>
    </row>
    <row r="43" ht="40" customHeight="1">
      <c r="A43" s="4" t="inlineStr">
        <is>
          <t>Manutenzione</t>
        </is>
      </c>
      <c r="B43" s="5" t="inlineStr">
        <is>
          <t>Aggiornare sempre il campo 'Data ultimo aggiornamento' ad ogni modifica rilevante del conto.</t>
        </is>
      </c>
      <c r="C43" s="38" t="n"/>
      <c r="D43" s="38" t="n"/>
      <c r="E43" s="38" t="n"/>
      <c r="F43" s="39" t="n"/>
    </row>
  </sheetData>
  <mergeCells count="36">
    <mergeCell ref="A1:F1"/>
    <mergeCell ref="A2:F2"/>
    <mergeCell ref="A4:F4"/>
    <mergeCell ref="B5:F5"/>
    <mergeCell ref="B6:F6"/>
    <mergeCell ref="A8:F8"/>
    <mergeCell ref="B9:F9"/>
    <mergeCell ref="B10:F10"/>
    <mergeCell ref="A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A24:F24"/>
    <mergeCell ref="B25:F25"/>
    <mergeCell ref="B26:F26"/>
    <mergeCell ref="B27:F27"/>
    <mergeCell ref="B28:F28"/>
    <mergeCell ref="B29:F29"/>
    <mergeCell ref="A31:F31"/>
    <mergeCell ref="B32:F32"/>
    <mergeCell ref="B33:F33"/>
    <mergeCell ref="B34:F34"/>
    <mergeCell ref="A36:F36"/>
    <mergeCell ref="B37:F37"/>
    <mergeCell ref="B38:F38"/>
    <mergeCell ref="A40:F40"/>
    <mergeCell ref="B41:F41"/>
    <mergeCell ref="B42:F42"/>
    <mergeCell ref="B43:F43"/>
  </mergeCells>
  <pageMargins left="0.5" right="0.5" top="0.75" bottom="0.75" header="0.5" footer="0.5"/>
  <pageSetup orientation="portrait" paperSize="9"/>
  <headerFooter>
    <oddHeader>&amp;CPiano dei Conti — Guida Operativa</oddHeader>
    <oddFooter>&amp;LStampato il: 01/06/2026&amp;RPagina &amp;P di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7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30" customWidth="1" min="2" max="2"/>
    <col width="28" customWidth="1" min="3" max="3"/>
    <col width="4" customWidth="1" min="4" max="4"/>
    <col width="22" customWidth="1" min="5" max="5"/>
    <col width="4" customWidth="1" min="6" max="6"/>
    <col width="22" customWidth="1" min="7" max="7"/>
    <col width="4" customWidth="1" min="8" max="8"/>
    <col width="22" customWidth="1" min="9" max="9"/>
    <col width="4" customWidth="1" min="10" max="10"/>
    <col width="22" customWidth="1" min="11" max="11"/>
  </cols>
  <sheetData>
    <row r="1" ht="36" customHeight="1">
      <c r="A1" s="6" t="inlineStr">
        <is>
          <t>Piano dei Conti — Parametri</t>
        </is>
      </c>
    </row>
    <row r="2">
      <c r="A2" s="2" t="inlineStr">
        <is>
          <t>Aggiornato al: 01/06/2026</t>
        </is>
      </c>
    </row>
    <row r="3"/>
    <row r="4">
      <c r="A4" s="7" t="inlineStr">
        <is>
          <t>DATI GENERALI AZIENDA</t>
        </is>
      </c>
      <c r="B4" s="38" t="n"/>
      <c r="C4" s="39" t="n"/>
      <c r="E4" s="9" t="inlineStr">
        <is>
          <t>Tipologia conto</t>
        </is>
      </c>
      <c r="G4" s="9" t="inlineStr">
        <is>
          <t>Macroclasse</t>
        </is>
      </c>
      <c r="I4" s="9" t="inlineStr">
        <is>
          <t>Sì/No</t>
        </is>
      </c>
      <c r="K4" s="9" t="inlineStr">
        <is>
          <t>Natura saldo</t>
        </is>
      </c>
    </row>
    <row r="5">
      <c r="A5" s="10" t="inlineStr">
        <is>
          <t>Etichetta</t>
        </is>
      </c>
      <c r="B5" s="10" t="inlineStr">
        <is>
          <t>Valore</t>
        </is>
      </c>
      <c r="C5" s="10" t="inlineStr">
        <is>
          <t>Note</t>
        </is>
      </c>
      <c r="E5" s="11" t="inlineStr">
        <is>
          <t>Attività</t>
        </is>
      </c>
      <c r="G5" s="11" t="inlineStr">
        <is>
          <t>Immobilizzazioni</t>
        </is>
      </c>
      <c r="I5" s="11" t="inlineStr">
        <is>
          <t>Sì</t>
        </is>
      </c>
      <c r="K5" s="11" t="inlineStr">
        <is>
          <t>Dare</t>
        </is>
      </c>
    </row>
    <row r="6" ht="18" customHeight="1">
      <c r="A6" s="12" t="inlineStr">
        <is>
          <t>Ragione sociale</t>
        </is>
      </c>
      <c r="B6" s="13" t="inlineStr"/>
      <c r="C6" s="14" t="inlineStr">
        <is>
          <t>Nome completo dell'azienda</t>
        </is>
      </c>
      <c r="E6" s="15" t="inlineStr">
        <is>
          <t>Passività</t>
        </is>
      </c>
      <c r="G6" s="15" t="inlineStr">
        <is>
          <t>Rimanenze</t>
        </is>
      </c>
      <c r="I6" s="15" t="inlineStr">
        <is>
          <t>No</t>
        </is>
      </c>
      <c r="K6" s="15" t="inlineStr">
        <is>
          <t>Avere</t>
        </is>
      </c>
    </row>
    <row r="7" ht="18" customHeight="1">
      <c r="A7" s="16" t="inlineStr">
        <is>
          <t>Anno esercizio</t>
        </is>
      </c>
      <c r="B7" s="13" t="n">
        <v>2026</v>
      </c>
      <c r="C7" s="17" t="inlineStr">
        <is>
          <t>Anno contabile corrente</t>
        </is>
      </c>
      <c r="E7" s="11" t="inlineStr">
        <is>
          <t>Patrimonio netto</t>
        </is>
      </c>
      <c r="G7" s="11" t="inlineStr">
        <is>
          <t>Crediti</t>
        </is>
      </c>
    </row>
    <row r="8" ht="18" customHeight="1">
      <c r="A8" s="12" t="inlineStr">
        <is>
          <t>Valuta</t>
        </is>
      </c>
      <c r="B8" s="13" t="inlineStr">
        <is>
          <t>EUR</t>
        </is>
      </c>
      <c r="C8" s="14" t="inlineStr">
        <is>
          <t>Codice ISO valuta</t>
        </is>
      </c>
      <c r="E8" s="15" t="inlineStr">
        <is>
          <t>Ricavo</t>
        </is>
      </c>
      <c r="G8" s="15" t="inlineStr">
        <is>
          <t>Disponibilità liquide</t>
        </is>
      </c>
    </row>
    <row r="9" ht="18" customHeight="1">
      <c r="A9" s="16" t="inlineStr">
        <is>
          <t>Aliquota IVA ordinaria</t>
        </is>
      </c>
      <c r="B9" s="13" t="inlineStr">
        <is>
          <t>22%</t>
        </is>
      </c>
      <c r="C9" s="17" t="inlineStr">
        <is>
          <t>IVA ordinaria vigente</t>
        </is>
      </c>
      <c r="E9" s="11" t="inlineStr">
        <is>
          <t>Costo</t>
        </is>
      </c>
      <c r="G9" s="11" t="inlineStr">
        <is>
          <t>Debiti</t>
        </is>
      </c>
    </row>
    <row r="10" ht="18" customHeight="1">
      <c r="A10" s="12" t="inlineStr">
        <is>
          <t>Aliquota IVA ridotta 1</t>
        </is>
      </c>
      <c r="B10" s="13" t="inlineStr">
        <is>
          <t>10%</t>
        </is>
      </c>
      <c r="C10" s="14" t="inlineStr">
        <is>
          <t>IVA ridotta prima fascia</t>
        </is>
      </c>
      <c r="E10" s="15" t="inlineStr">
        <is>
          <t>Ordine</t>
        </is>
      </c>
      <c r="G10" s="15" t="inlineStr">
        <is>
          <t>Patrimonio netto</t>
        </is>
      </c>
    </row>
    <row r="11" ht="18" customHeight="1">
      <c r="A11" s="16" t="inlineStr">
        <is>
          <t>Aliquota IVA ridotta 2</t>
        </is>
      </c>
      <c r="B11" s="13" t="inlineStr">
        <is>
          <t>4%</t>
        </is>
      </c>
      <c r="C11" s="17" t="inlineStr">
        <is>
          <t>IVA ridotta seconda fascia</t>
        </is>
      </c>
      <c r="G11" s="11" t="inlineStr">
        <is>
          <t>Ricavi</t>
        </is>
      </c>
    </row>
    <row r="12" ht="18" customHeight="1">
      <c r="A12" s="12" t="inlineStr">
        <is>
          <t>Codice SDI</t>
        </is>
      </c>
      <c r="B12" s="13" t="inlineStr"/>
      <c r="C12" s="14" t="inlineStr">
        <is>
          <t>7 caratteri alfanumerici</t>
        </is>
      </c>
      <c r="G12" s="15" t="inlineStr">
        <is>
          <t>Costi</t>
        </is>
      </c>
    </row>
    <row r="13" ht="18" customHeight="1">
      <c r="A13" s="16" t="inlineStr">
        <is>
          <t>PEC</t>
        </is>
      </c>
      <c r="B13" s="13" t="inlineStr"/>
      <c r="C13" s="17" t="inlineStr">
        <is>
          <t>Indirizzo PEC aziendale</t>
        </is>
      </c>
    </row>
    <row r="14" ht="18" customHeight="1">
      <c r="A14" s="12" t="inlineStr">
        <is>
          <t>Partita IVA</t>
        </is>
      </c>
      <c r="B14" s="13" t="inlineStr"/>
      <c r="C14" s="14" t="inlineStr">
        <is>
          <t>11 cifre numeriche</t>
        </is>
      </c>
    </row>
    <row r="15" ht="18" customHeight="1">
      <c r="A15" s="16" t="inlineStr">
        <is>
          <t>Codice Fiscale</t>
        </is>
      </c>
      <c r="B15" s="13" t="inlineStr"/>
      <c r="C15" s="17" t="inlineStr">
        <is>
          <t>16 caratteri alfanumerici</t>
        </is>
      </c>
    </row>
    <row r="16" ht="18" customHeight="1">
      <c r="A16" s="12" t="inlineStr">
        <is>
          <t>REA</t>
        </is>
      </c>
      <c r="B16" s="13" t="inlineStr"/>
      <c r="C16" s="14" t="inlineStr">
        <is>
          <t>es. MI-1234567</t>
        </is>
      </c>
    </row>
    <row r="17" ht="18" customHeight="1">
      <c r="A17" s="16" t="inlineStr">
        <is>
          <t>Numero iscrizione CCIAA</t>
        </is>
      </c>
      <c r="B17" s="13" t="inlineStr"/>
      <c r="C17" s="17" t="inlineStr">
        <is>
          <t>Registro imprese</t>
        </is>
      </c>
    </row>
  </sheetData>
  <mergeCells count="3">
    <mergeCell ref="A1:K1"/>
    <mergeCell ref="A2:K2"/>
    <mergeCell ref="A4:C4"/>
  </mergeCells>
  <pageMargins left="0.75" right="0.75" top="1" bottom="1" header="0.5" footer="0.5"/>
  <pageSetup orientation="landscape" paperSize="9"/>
  <headerFooter>
    <oddHeader/>
    <oddFooter>&amp;LStampato il: 01/06/2026&amp;RPagina &amp;P di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O3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32" customWidth="1" min="2" max="2"/>
    <col width="18" customWidth="1" min="3" max="3"/>
    <col width="22" customWidth="1" min="4" max="4"/>
    <col width="18" customWidth="1" min="5" max="5"/>
    <col width="18" customWidth="1" min="6" max="6"/>
    <col width="12" customWidth="1" min="7" max="7"/>
    <col width="14" customWidth="1" min="8" max="8"/>
    <col width="10" customWidth="1" min="9" max="9"/>
    <col width="12" customWidth="1" min="10" max="10"/>
    <col width="18" customWidth="1" min="11" max="11"/>
    <col width="16" customWidth="1" min="12" max="12"/>
    <col width="30" customWidth="1" min="13" max="13"/>
    <col width="14" customWidth="1" min="14" max="14"/>
    <col width="18" customWidth="1" min="15" max="15"/>
  </cols>
  <sheetData>
    <row r="1" ht="36" customHeight="1">
      <c r="A1" s="6" t="inlineStr">
        <is>
          <t>Piano dei Conti — Archivio Conti</t>
        </is>
      </c>
    </row>
    <row r="2">
      <c r="A2" s="2" t="inlineStr">
        <is>
          <t>Aggiornato al: 01/06/2026  |  Inserire i conti a partire dalla riga 6</t>
        </is>
      </c>
    </row>
    <row r="3"/>
    <row r="4"/>
    <row r="5" ht="22" customHeight="1">
      <c r="A5" s="10" t="inlineStr">
        <is>
          <t>Codice conto</t>
        </is>
      </c>
      <c r="B5" s="10" t="inlineStr">
        <is>
          <t>Descrizione conto</t>
        </is>
      </c>
      <c r="C5" s="10" t="inlineStr">
        <is>
          <t>Tipologia</t>
        </is>
      </c>
      <c r="D5" s="10" t="inlineStr">
        <is>
          <t>Macroclasse</t>
        </is>
      </c>
      <c r="E5" s="10" t="inlineStr">
        <is>
          <t>Classe</t>
        </is>
      </c>
      <c r="F5" s="10" t="inlineStr">
        <is>
          <t>Sottoclasse</t>
        </is>
      </c>
      <c r="G5" s="10" t="inlineStr">
        <is>
          <t>Natura saldo</t>
        </is>
      </c>
      <c r="H5" s="10" t="inlineStr">
        <is>
          <t>Conto padre</t>
        </is>
      </c>
      <c r="I5" s="10" t="inlineStr">
        <is>
          <t>Livello</t>
        </is>
      </c>
      <c r="J5" s="10" t="inlineStr">
        <is>
          <t>Stato</t>
        </is>
      </c>
      <c r="K5" s="10" t="inlineStr">
        <is>
          <t>Usato in reg.</t>
        </is>
      </c>
      <c r="L5" s="10" t="inlineStr">
        <is>
          <t>Saldo progressivo</t>
        </is>
      </c>
      <c r="M5" s="10" t="inlineStr">
        <is>
          <t>Note</t>
        </is>
      </c>
      <c r="N5" s="10" t="inlineStr">
        <is>
          <t>Data creazione</t>
        </is>
      </c>
      <c r="O5" s="10" t="inlineStr">
        <is>
          <t>Data ult. aggiorn.</t>
        </is>
      </c>
    </row>
    <row r="6" ht="18" customHeight="1">
      <c r="A6" s="18" t="inlineStr">
        <is>
          <t>100</t>
        </is>
      </c>
      <c r="B6" s="18" t="inlineStr">
        <is>
          <t>Cassa contanti</t>
        </is>
      </c>
      <c r="C6" s="18" t="inlineStr">
        <is>
          <t>Attività</t>
        </is>
      </c>
      <c r="D6" s="18" t="inlineStr">
        <is>
          <t>Disponibilità liquide</t>
        </is>
      </c>
      <c r="E6" s="18" t="inlineStr">
        <is>
          <t>Liquidità</t>
        </is>
      </c>
      <c r="F6" s="11" t="inlineStr"/>
      <c r="G6" s="18" t="inlineStr">
        <is>
          <t>Dare</t>
        </is>
      </c>
      <c r="H6" s="11" t="inlineStr"/>
      <c r="I6" s="19" t="n">
        <v>1</v>
      </c>
      <c r="J6" s="18" t="inlineStr">
        <is>
          <t>Attivo</t>
        </is>
      </c>
      <c r="K6" s="20">
        <f>IF(COUNTIF($A$6:$A$1000,A6)&gt;1,"DUPLICATO",IF(J6="Attivo","In uso","N/A"))</f>
        <v/>
      </c>
      <c r="L6" s="21" t="n">
        <v>5200</v>
      </c>
      <c r="M6" s="11" t="inlineStr">
        <is>
          <t>Cassa ufficio principale</t>
        </is>
      </c>
      <c r="N6" s="22" t="inlineStr">
        <is>
          <t>01/06/2026</t>
        </is>
      </c>
      <c r="O6" s="22" t="inlineStr">
        <is>
          <t>01/06/2026</t>
        </is>
      </c>
    </row>
    <row r="7" ht="18" customHeight="1">
      <c r="A7" s="18" t="inlineStr">
        <is>
          <t>1010</t>
        </is>
      </c>
      <c r="B7" s="18" t="inlineStr">
        <is>
          <t>Banca c/c principale</t>
        </is>
      </c>
      <c r="C7" s="18" t="inlineStr">
        <is>
          <t>Attività</t>
        </is>
      </c>
      <c r="D7" s="18" t="inlineStr">
        <is>
          <t>Disponibilità liquide</t>
        </is>
      </c>
      <c r="E7" s="18" t="inlineStr">
        <is>
          <t>Liquidità bancaria</t>
        </is>
      </c>
      <c r="F7" s="15" t="inlineStr"/>
      <c r="G7" s="18" t="inlineStr">
        <is>
          <t>Dare</t>
        </is>
      </c>
      <c r="H7" s="15" t="inlineStr">
        <is>
          <t>100</t>
        </is>
      </c>
      <c r="I7" s="19" t="n">
        <v>2</v>
      </c>
      <c r="J7" s="18" t="inlineStr">
        <is>
          <t>Attivo</t>
        </is>
      </c>
      <c r="K7" s="20">
        <f>IF(COUNTIF($A$6:$A$1000,A7)&gt;1,"DUPLICATO",IF(J7="Attivo","In uso","N/A"))</f>
        <v/>
      </c>
      <c r="L7" s="21" t="n">
        <v>48750</v>
      </c>
      <c r="M7" s="15" t="inlineStr">
        <is>
          <t>Conto corrente banca principale</t>
        </is>
      </c>
      <c r="N7" s="23" t="inlineStr">
        <is>
          <t>01/06/2026</t>
        </is>
      </c>
      <c r="O7" s="23" t="inlineStr">
        <is>
          <t>01/06/2026</t>
        </is>
      </c>
    </row>
    <row r="8" ht="18" customHeight="1">
      <c r="A8" s="18" t="inlineStr">
        <is>
          <t>1020</t>
        </is>
      </c>
      <c r="B8" s="18" t="inlineStr">
        <is>
          <t>Banca c/c secondaria</t>
        </is>
      </c>
      <c r="C8" s="18" t="inlineStr">
        <is>
          <t>Attività</t>
        </is>
      </c>
      <c r="D8" s="18" t="inlineStr">
        <is>
          <t>Disponibilità liquide</t>
        </is>
      </c>
      <c r="E8" s="18" t="inlineStr">
        <is>
          <t>Liquidità bancaria</t>
        </is>
      </c>
      <c r="F8" s="11" t="inlineStr"/>
      <c r="G8" s="18" t="inlineStr">
        <is>
          <t>Dare</t>
        </is>
      </c>
      <c r="H8" s="11" t="inlineStr">
        <is>
          <t>100</t>
        </is>
      </c>
      <c r="I8" s="19" t="n">
        <v>2</v>
      </c>
      <c r="J8" s="18" t="inlineStr">
        <is>
          <t>Attivo</t>
        </is>
      </c>
      <c r="K8" s="20">
        <f>IF(COUNTIF($A$6:$A$1000,A8)&gt;1,"DUPLICATO",IF(J8="Attivo","In uso","N/A"))</f>
        <v/>
      </c>
      <c r="L8" s="21" t="n">
        <v>12300</v>
      </c>
      <c r="M8" s="11" t="inlineStr"/>
      <c r="N8" s="22" t="inlineStr">
        <is>
          <t>01/06/2026</t>
        </is>
      </c>
      <c r="O8" s="22" t="inlineStr">
        <is>
          <t>01/06/2026</t>
        </is>
      </c>
    </row>
    <row r="9" ht="18" customHeight="1">
      <c r="A9" s="18" t="inlineStr">
        <is>
          <t>200</t>
        </is>
      </c>
      <c r="B9" s="18" t="inlineStr">
        <is>
          <t>Crediti vs clienti</t>
        </is>
      </c>
      <c r="C9" s="18" t="inlineStr">
        <is>
          <t>Attività</t>
        </is>
      </c>
      <c r="D9" s="18" t="inlineStr">
        <is>
          <t>Crediti</t>
        </is>
      </c>
      <c r="E9" s="18" t="inlineStr">
        <is>
          <t>Crediti commerciali</t>
        </is>
      </c>
      <c r="F9" s="15" t="inlineStr"/>
      <c r="G9" s="18" t="inlineStr">
        <is>
          <t>Dare</t>
        </is>
      </c>
      <c r="H9" s="15" t="inlineStr"/>
      <c r="I9" s="19" t="n">
        <v>1</v>
      </c>
      <c r="J9" s="18" t="inlineStr">
        <is>
          <t>Attivo</t>
        </is>
      </c>
      <c r="K9" s="20">
        <f>IF(COUNTIF($A$6:$A$1000,A9)&gt;1,"DUPLICATO",IF(J9="Attivo","In uso","N/A"))</f>
        <v/>
      </c>
      <c r="L9" s="21" t="n">
        <v>85400</v>
      </c>
      <c r="M9" s="15" t="inlineStr">
        <is>
          <t>Clienti nazionali</t>
        </is>
      </c>
      <c r="N9" s="23" t="inlineStr">
        <is>
          <t>01/06/2026</t>
        </is>
      </c>
      <c r="O9" s="23" t="inlineStr">
        <is>
          <t>01/06/2026</t>
        </is>
      </c>
    </row>
    <row r="10" ht="18" customHeight="1">
      <c r="A10" s="18" t="inlineStr">
        <is>
          <t>210</t>
        </is>
      </c>
      <c r="B10" s="18" t="inlineStr">
        <is>
          <t>Crediti tributari</t>
        </is>
      </c>
      <c r="C10" s="18" t="inlineStr">
        <is>
          <t>Attività</t>
        </is>
      </c>
      <c r="D10" s="18" t="inlineStr">
        <is>
          <t>Crediti</t>
        </is>
      </c>
      <c r="E10" s="18" t="inlineStr">
        <is>
          <t>Crediti fiscali</t>
        </is>
      </c>
      <c r="F10" s="11" t="inlineStr">
        <is>
          <t>IVA a credito</t>
        </is>
      </c>
      <c r="G10" s="18" t="inlineStr">
        <is>
          <t>Dare</t>
        </is>
      </c>
      <c r="H10" s="11" t="inlineStr"/>
      <c r="I10" s="19" t="n">
        <v>1</v>
      </c>
      <c r="J10" s="18" t="inlineStr">
        <is>
          <t>Attivo</t>
        </is>
      </c>
      <c r="K10" s="20">
        <f>IF(COUNTIF($A$6:$A$1000,A10)&gt;1,"DUPLICATO",IF(J10="Attivo","In uso","N/A"))</f>
        <v/>
      </c>
      <c r="L10" s="21" t="n">
        <v>3200</v>
      </c>
      <c r="M10" s="11" t="inlineStr">
        <is>
          <t>IVA a credito</t>
        </is>
      </c>
      <c r="N10" s="22" t="inlineStr">
        <is>
          <t>01/06/2026</t>
        </is>
      </c>
      <c r="O10" s="22" t="inlineStr">
        <is>
          <t>01/06/2026</t>
        </is>
      </c>
    </row>
    <row r="11" ht="18" customHeight="1">
      <c r="A11" s="18" t="inlineStr">
        <is>
          <t>211</t>
        </is>
      </c>
      <c r="B11" s="18" t="inlineStr">
        <is>
          <t>Credito IVA</t>
        </is>
      </c>
      <c r="C11" s="18" t="inlineStr">
        <is>
          <t>Attività</t>
        </is>
      </c>
      <c r="D11" s="18" t="inlineStr">
        <is>
          <t>Crediti</t>
        </is>
      </c>
      <c r="E11" s="18" t="inlineStr">
        <is>
          <t>Crediti fiscali</t>
        </is>
      </c>
      <c r="F11" s="15" t="inlineStr">
        <is>
          <t>IVA a credito</t>
        </is>
      </c>
      <c r="G11" s="18" t="inlineStr">
        <is>
          <t>Dare</t>
        </is>
      </c>
      <c r="H11" s="15" t="inlineStr">
        <is>
          <t>210</t>
        </is>
      </c>
      <c r="I11" s="19" t="n">
        <v>2</v>
      </c>
      <c r="J11" s="18" t="inlineStr">
        <is>
          <t>Attivo</t>
        </is>
      </c>
      <c r="K11" s="20">
        <f>IF(COUNTIF($A$6:$A$1000,A11)&gt;1,"DUPLICATO",IF(J11="Attivo","In uso","N/A"))</f>
        <v/>
      </c>
      <c r="L11" s="21" t="n">
        <v>3200</v>
      </c>
      <c r="M11" s="15" t="inlineStr"/>
      <c r="N11" s="23" t="inlineStr">
        <is>
          <t>01/06/2026</t>
        </is>
      </c>
      <c r="O11" s="23" t="inlineStr">
        <is>
          <t>01/06/2026</t>
        </is>
      </c>
    </row>
    <row r="12" ht="18" customHeight="1">
      <c r="A12" s="18" t="inlineStr">
        <is>
          <t>220</t>
        </is>
      </c>
      <c r="B12" s="18" t="inlineStr">
        <is>
          <t>Crediti diversi</t>
        </is>
      </c>
      <c r="C12" s="18" t="inlineStr">
        <is>
          <t>Attività</t>
        </is>
      </c>
      <c r="D12" s="18" t="inlineStr">
        <is>
          <t>Crediti</t>
        </is>
      </c>
      <c r="E12" s="18" t="inlineStr">
        <is>
          <t>Crediti vari</t>
        </is>
      </c>
      <c r="F12" s="11" t="inlineStr"/>
      <c r="G12" s="18" t="inlineStr">
        <is>
          <t>Dare</t>
        </is>
      </c>
      <c r="H12" s="11" t="inlineStr"/>
      <c r="I12" s="19" t="n">
        <v>1</v>
      </c>
      <c r="J12" s="18" t="inlineStr">
        <is>
          <t>Attivo</t>
        </is>
      </c>
      <c r="K12" s="20">
        <f>IF(COUNTIF($A$6:$A$1000,A12)&gt;1,"DUPLICATO",IF(J12="Attivo","In uso","N/A"))</f>
        <v/>
      </c>
      <c r="L12" s="21" t="n">
        <v>1500</v>
      </c>
      <c r="M12" s="11" t="inlineStr"/>
      <c r="N12" s="22" t="inlineStr">
        <is>
          <t>01/06/2026</t>
        </is>
      </c>
      <c r="O12" s="22" t="inlineStr">
        <is>
          <t>01/06/2026</t>
        </is>
      </c>
    </row>
    <row r="13" ht="18" customHeight="1">
      <c r="A13" s="18" t="inlineStr">
        <is>
          <t>300</t>
        </is>
      </c>
      <c r="B13" s="18" t="inlineStr">
        <is>
          <t>Immobilizzazioni materiali</t>
        </is>
      </c>
      <c r="C13" s="18" t="inlineStr">
        <is>
          <t>Attività</t>
        </is>
      </c>
      <c r="D13" s="18" t="inlineStr">
        <is>
          <t>Immobilizzazioni</t>
        </is>
      </c>
      <c r="E13" s="18" t="inlineStr">
        <is>
          <t>Imm. materiali</t>
        </is>
      </c>
      <c r="F13" s="15" t="inlineStr"/>
      <c r="G13" s="18" t="inlineStr">
        <is>
          <t>Dare</t>
        </is>
      </c>
      <c r="H13" s="15" t="inlineStr"/>
      <c r="I13" s="19" t="n">
        <v>1</v>
      </c>
      <c r="J13" s="18" t="inlineStr">
        <is>
          <t>Attivo</t>
        </is>
      </c>
      <c r="K13" s="20">
        <f>IF(COUNTIF($A$6:$A$1000,A13)&gt;1,"DUPLICATO",IF(J13="Attivo","In uso","N/A"))</f>
        <v/>
      </c>
      <c r="L13" s="21" t="n">
        <v>120000</v>
      </c>
      <c r="M13" s="15" t="inlineStr">
        <is>
          <t>Valore netto contabile</t>
        </is>
      </c>
      <c r="N13" s="23" t="inlineStr">
        <is>
          <t>01/06/2026</t>
        </is>
      </c>
      <c r="O13" s="23" t="inlineStr">
        <is>
          <t>01/06/2026</t>
        </is>
      </c>
    </row>
    <row r="14" ht="18" customHeight="1">
      <c r="A14" s="18" t="inlineStr">
        <is>
          <t>301</t>
        </is>
      </c>
      <c r="B14" s="18" t="inlineStr">
        <is>
          <t>Attrezzature industriali</t>
        </is>
      </c>
      <c r="C14" s="18" t="inlineStr">
        <is>
          <t>Attività</t>
        </is>
      </c>
      <c r="D14" s="18" t="inlineStr">
        <is>
          <t>Immobilizzazioni</t>
        </is>
      </c>
      <c r="E14" s="18" t="inlineStr">
        <is>
          <t>Imm. materiali</t>
        </is>
      </c>
      <c r="F14" s="11" t="inlineStr">
        <is>
          <t>Attrezzature</t>
        </is>
      </c>
      <c r="G14" s="18" t="inlineStr">
        <is>
          <t>Dare</t>
        </is>
      </c>
      <c r="H14" s="11" t="inlineStr">
        <is>
          <t>300</t>
        </is>
      </c>
      <c r="I14" s="19" t="n">
        <v>2</v>
      </c>
      <c r="J14" s="18" t="inlineStr">
        <is>
          <t>Attivo</t>
        </is>
      </c>
      <c r="K14" s="20">
        <f>IF(COUNTIF($A$6:$A$1000,A14)&gt;1,"DUPLICATO",IF(J14="Attivo","In uso","N/A"))</f>
        <v/>
      </c>
      <c r="L14" s="21" t="n">
        <v>45000</v>
      </c>
      <c r="M14" s="11" t="inlineStr"/>
      <c r="N14" s="22" t="inlineStr">
        <is>
          <t>01/06/2026</t>
        </is>
      </c>
      <c r="O14" s="22" t="inlineStr">
        <is>
          <t>01/06/2026</t>
        </is>
      </c>
    </row>
    <row r="15" ht="18" customHeight="1">
      <c r="A15" s="18" t="inlineStr">
        <is>
          <t>302</t>
        </is>
      </c>
      <c r="B15" s="18" t="inlineStr">
        <is>
          <t>Automezzi</t>
        </is>
      </c>
      <c r="C15" s="18" t="inlineStr">
        <is>
          <t>Attività</t>
        </is>
      </c>
      <c r="D15" s="18" t="inlineStr">
        <is>
          <t>Immobilizzazioni</t>
        </is>
      </c>
      <c r="E15" s="18" t="inlineStr">
        <is>
          <t>Imm. materiali</t>
        </is>
      </c>
      <c r="F15" s="15" t="inlineStr">
        <is>
          <t>Veicoli</t>
        </is>
      </c>
      <c r="G15" s="18" t="inlineStr">
        <is>
          <t>Dare</t>
        </is>
      </c>
      <c r="H15" s="15" t="inlineStr">
        <is>
          <t>300</t>
        </is>
      </c>
      <c r="I15" s="19" t="n">
        <v>2</v>
      </c>
      <c r="J15" s="18" t="inlineStr">
        <is>
          <t>Attivo</t>
        </is>
      </c>
      <c r="K15" s="20">
        <f>IF(COUNTIF($A$6:$A$1000,A15)&gt;1,"DUPLICATO",IF(J15="Attivo","In uso","N/A"))</f>
        <v/>
      </c>
      <c r="L15" s="21" t="n">
        <v>30000</v>
      </c>
      <c r="M15" s="15" t="inlineStr"/>
      <c r="N15" s="23" t="inlineStr">
        <is>
          <t>01/06/2026</t>
        </is>
      </c>
      <c r="O15" s="23" t="inlineStr">
        <is>
          <t>01/06/2026</t>
        </is>
      </c>
    </row>
    <row r="16" ht="18" customHeight="1">
      <c r="A16" s="18" t="inlineStr">
        <is>
          <t>310</t>
        </is>
      </c>
      <c r="B16" s="18" t="inlineStr">
        <is>
          <t>Immobilizzazioni immateriali</t>
        </is>
      </c>
      <c r="C16" s="18" t="inlineStr">
        <is>
          <t>Attività</t>
        </is>
      </c>
      <c r="D16" s="18" t="inlineStr">
        <is>
          <t>Immobilizzazioni</t>
        </is>
      </c>
      <c r="E16" s="18" t="inlineStr">
        <is>
          <t>Imm. immateriali</t>
        </is>
      </c>
      <c r="F16" s="11" t="inlineStr"/>
      <c r="G16" s="18" t="inlineStr">
        <is>
          <t>Dare</t>
        </is>
      </c>
      <c r="H16" s="11" t="inlineStr"/>
      <c r="I16" s="19" t="n">
        <v>1</v>
      </c>
      <c r="J16" s="18" t="inlineStr">
        <is>
          <t>Attivo</t>
        </is>
      </c>
      <c r="K16" s="20">
        <f>IF(COUNTIF($A$6:$A$1000,A16)&gt;1,"DUPLICATO",IF(J16="Attivo","In uso","N/A"))</f>
        <v/>
      </c>
      <c r="L16" s="21" t="n">
        <v>15000</v>
      </c>
      <c r="M16" s="11" t="inlineStr"/>
      <c r="N16" s="22" t="inlineStr">
        <is>
          <t>01/06/2026</t>
        </is>
      </c>
      <c r="O16" s="22" t="inlineStr">
        <is>
          <t>01/06/2026</t>
        </is>
      </c>
    </row>
    <row r="17" ht="18" customHeight="1">
      <c r="A17" s="18" t="inlineStr">
        <is>
          <t>320</t>
        </is>
      </c>
      <c r="B17" s="18" t="inlineStr">
        <is>
          <t>Rimanenze finali</t>
        </is>
      </c>
      <c r="C17" s="18" t="inlineStr">
        <is>
          <t>Attività</t>
        </is>
      </c>
      <c r="D17" s="18" t="inlineStr">
        <is>
          <t>Rimanenze</t>
        </is>
      </c>
      <c r="E17" s="18" t="inlineStr">
        <is>
          <t>Magazzino</t>
        </is>
      </c>
      <c r="F17" s="15" t="inlineStr"/>
      <c r="G17" s="18" t="inlineStr">
        <is>
          <t>Dare</t>
        </is>
      </c>
      <c r="H17" s="15" t="inlineStr"/>
      <c r="I17" s="19" t="n">
        <v>1</v>
      </c>
      <c r="J17" s="18" t="inlineStr">
        <is>
          <t>Attivo</t>
        </is>
      </c>
      <c r="K17" s="20">
        <f>IF(COUNTIF($A$6:$A$1000,A17)&gt;1,"DUPLICATO",IF(J17="Attivo","In uso","N/A"))</f>
        <v/>
      </c>
      <c r="L17" s="21" t="n">
        <v>22000</v>
      </c>
      <c r="M17" s="15" t="inlineStr"/>
      <c r="N17" s="23" t="inlineStr">
        <is>
          <t>01/06/2026</t>
        </is>
      </c>
      <c r="O17" s="23" t="inlineStr">
        <is>
          <t>01/06/2026</t>
        </is>
      </c>
    </row>
    <row r="18" ht="18" customHeight="1">
      <c r="A18" s="18" t="inlineStr">
        <is>
          <t>400</t>
        </is>
      </c>
      <c r="B18" s="18" t="inlineStr">
        <is>
          <t>Debiti vs fornitori</t>
        </is>
      </c>
      <c r="C18" s="18" t="inlineStr">
        <is>
          <t>Passività</t>
        </is>
      </c>
      <c r="D18" s="18" t="inlineStr">
        <is>
          <t>Debiti</t>
        </is>
      </c>
      <c r="E18" s="18" t="inlineStr">
        <is>
          <t>Debiti commerciali</t>
        </is>
      </c>
      <c r="F18" s="11" t="inlineStr"/>
      <c r="G18" s="18" t="inlineStr">
        <is>
          <t>Avere</t>
        </is>
      </c>
      <c r="H18" s="11" t="inlineStr"/>
      <c r="I18" s="19" t="n">
        <v>1</v>
      </c>
      <c r="J18" s="18" t="inlineStr">
        <is>
          <t>Attivo</t>
        </is>
      </c>
      <c r="K18" s="20">
        <f>IF(COUNTIF($A$6:$A$1000,A18)&gt;1,"DUPLICATO",IF(J18="Attivo","In uso","N/A"))</f>
        <v/>
      </c>
      <c r="L18" s="21" t="n">
        <v>41200</v>
      </c>
      <c r="M18" s="11" t="inlineStr">
        <is>
          <t>Fornitori nazionali</t>
        </is>
      </c>
      <c r="N18" s="22" t="inlineStr">
        <is>
          <t>01/06/2026</t>
        </is>
      </c>
      <c r="O18" s="22" t="inlineStr">
        <is>
          <t>01/06/2026</t>
        </is>
      </c>
    </row>
    <row r="19" ht="18" customHeight="1">
      <c r="A19" s="18" t="inlineStr">
        <is>
          <t>410</t>
        </is>
      </c>
      <c r="B19" s="18" t="inlineStr">
        <is>
          <t>Debiti tributari</t>
        </is>
      </c>
      <c r="C19" s="18" t="inlineStr">
        <is>
          <t>Passività</t>
        </is>
      </c>
      <c r="D19" s="18" t="inlineStr">
        <is>
          <t>Debiti</t>
        </is>
      </c>
      <c r="E19" s="18" t="inlineStr">
        <is>
          <t>Debiti fiscali</t>
        </is>
      </c>
      <c r="F19" s="15" t="inlineStr">
        <is>
          <t>IVA a debito</t>
        </is>
      </c>
      <c r="G19" s="18" t="inlineStr">
        <is>
          <t>Avere</t>
        </is>
      </c>
      <c r="H19" s="15" t="inlineStr"/>
      <c r="I19" s="19" t="n">
        <v>1</v>
      </c>
      <c r="J19" s="18" t="inlineStr">
        <is>
          <t>Attivo</t>
        </is>
      </c>
      <c r="K19" s="20">
        <f>IF(COUNTIF($A$6:$A$1000,A19)&gt;1,"DUPLICATO",IF(J19="Attivo","In uso","N/A"))</f>
        <v/>
      </c>
      <c r="L19" s="21" t="n">
        <v>8400</v>
      </c>
      <c r="M19" s="15" t="inlineStr"/>
      <c r="N19" s="23" t="inlineStr">
        <is>
          <t>01/06/2026</t>
        </is>
      </c>
      <c r="O19" s="23" t="inlineStr">
        <is>
          <t>01/06/2026</t>
        </is>
      </c>
    </row>
    <row r="20" ht="18" customHeight="1">
      <c r="A20" s="18" t="inlineStr">
        <is>
          <t>411</t>
        </is>
      </c>
      <c r="B20" s="18" t="inlineStr">
        <is>
          <t>IVA a debito</t>
        </is>
      </c>
      <c r="C20" s="18" t="inlineStr">
        <is>
          <t>Passività</t>
        </is>
      </c>
      <c r="D20" s="18" t="inlineStr">
        <is>
          <t>Debiti</t>
        </is>
      </c>
      <c r="E20" s="18" t="inlineStr">
        <is>
          <t>Debiti fiscali</t>
        </is>
      </c>
      <c r="F20" s="11" t="inlineStr">
        <is>
          <t>IVA a debito</t>
        </is>
      </c>
      <c r="G20" s="18" t="inlineStr">
        <is>
          <t>Avere</t>
        </is>
      </c>
      <c r="H20" s="11" t="inlineStr">
        <is>
          <t>410</t>
        </is>
      </c>
      <c r="I20" s="19" t="n">
        <v>2</v>
      </c>
      <c r="J20" s="18" t="inlineStr">
        <is>
          <t>Attivo</t>
        </is>
      </c>
      <c r="K20" s="20">
        <f>IF(COUNTIF($A$6:$A$1000,A20)&gt;1,"DUPLICATO",IF(J20="Attivo","In uso","N/A"))</f>
        <v/>
      </c>
      <c r="L20" s="21" t="n">
        <v>8400</v>
      </c>
      <c r="M20" s="11" t="inlineStr"/>
      <c r="N20" s="22" t="inlineStr">
        <is>
          <t>01/06/2026</t>
        </is>
      </c>
      <c r="O20" s="22" t="inlineStr">
        <is>
          <t>01/06/2026</t>
        </is>
      </c>
    </row>
    <row r="21" ht="18" customHeight="1">
      <c r="A21" s="18" t="inlineStr">
        <is>
          <t>420</t>
        </is>
      </c>
      <c r="B21" s="18" t="inlineStr">
        <is>
          <t>Debiti previdenziali</t>
        </is>
      </c>
      <c r="C21" s="18" t="inlineStr">
        <is>
          <t>Passività</t>
        </is>
      </c>
      <c r="D21" s="18" t="inlineStr">
        <is>
          <t>Debiti</t>
        </is>
      </c>
      <c r="E21" s="18" t="inlineStr">
        <is>
          <t>Debiti previdenziali</t>
        </is>
      </c>
      <c r="F21" s="15" t="inlineStr"/>
      <c r="G21" s="18" t="inlineStr">
        <is>
          <t>Avere</t>
        </is>
      </c>
      <c r="H21" s="15" t="inlineStr"/>
      <c r="I21" s="19" t="n">
        <v>1</v>
      </c>
      <c r="J21" s="18" t="inlineStr">
        <is>
          <t>Attivo</t>
        </is>
      </c>
      <c r="K21" s="20">
        <f>IF(COUNTIF($A$6:$A$1000,A21)&gt;1,"DUPLICATO",IF(J21="Attivo","In uso","N/A"))</f>
        <v/>
      </c>
      <c r="L21" s="21" t="n">
        <v>3600</v>
      </c>
      <c r="M21" s="15" t="inlineStr">
        <is>
          <t>INPS, INAIL</t>
        </is>
      </c>
      <c r="N21" s="23" t="inlineStr">
        <is>
          <t>01/06/2026</t>
        </is>
      </c>
      <c r="O21" s="23" t="inlineStr">
        <is>
          <t>01/06/2026</t>
        </is>
      </c>
    </row>
    <row r="22" ht="18" customHeight="1">
      <c r="A22" s="18" t="inlineStr">
        <is>
          <t>430</t>
        </is>
      </c>
      <c r="B22" s="18" t="inlineStr">
        <is>
          <t>Debiti vs banche</t>
        </is>
      </c>
      <c r="C22" s="18" t="inlineStr">
        <is>
          <t>Passività</t>
        </is>
      </c>
      <c r="D22" s="18" t="inlineStr">
        <is>
          <t>Debiti</t>
        </is>
      </c>
      <c r="E22" s="18" t="inlineStr">
        <is>
          <t>Debiti finanziari</t>
        </is>
      </c>
      <c r="F22" s="11" t="inlineStr"/>
      <c r="G22" s="18" t="inlineStr">
        <is>
          <t>Avere</t>
        </is>
      </c>
      <c r="H22" s="11" t="inlineStr"/>
      <c r="I22" s="19" t="n">
        <v>1</v>
      </c>
      <c r="J22" s="18" t="inlineStr">
        <is>
          <t>Attivo</t>
        </is>
      </c>
      <c r="K22" s="20">
        <f>IF(COUNTIF($A$6:$A$1000,A22)&gt;1,"DUPLICATO",IF(J22="Attivo","In uso","N/A"))</f>
        <v/>
      </c>
      <c r="L22" s="21" t="n">
        <v>55000</v>
      </c>
      <c r="M22" s="11" t="inlineStr">
        <is>
          <t>Finanziamenti in corso</t>
        </is>
      </c>
      <c r="N22" s="22" t="inlineStr">
        <is>
          <t>01/06/2026</t>
        </is>
      </c>
      <c r="O22" s="22" t="inlineStr">
        <is>
          <t>01/06/2026</t>
        </is>
      </c>
    </row>
    <row r="23" ht="18" customHeight="1">
      <c r="A23" s="18" t="inlineStr">
        <is>
          <t>500</t>
        </is>
      </c>
      <c r="B23" s="18" t="inlineStr">
        <is>
          <t>Capitale sociale</t>
        </is>
      </c>
      <c r="C23" s="18" t="inlineStr">
        <is>
          <t>Patrimonio netto</t>
        </is>
      </c>
      <c r="D23" s="18" t="inlineStr">
        <is>
          <t>Patrimonio netto</t>
        </is>
      </c>
      <c r="E23" s="18" t="inlineStr">
        <is>
          <t>Capitale proprio</t>
        </is>
      </c>
      <c r="F23" s="15" t="inlineStr"/>
      <c r="G23" s="18" t="inlineStr">
        <is>
          <t>Avere</t>
        </is>
      </c>
      <c r="H23" s="15" t="inlineStr"/>
      <c r="I23" s="19" t="n">
        <v>1</v>
      </c>
      <c r="J23" s="18" t="inlineStr">
        <is>
          <t>Attivo</t>
        </is>
      </c>
      <c r="K23" s="20">
        <f>IF(COUNTIF($A$6:$A$1000,A23)&gt;1,"DUPLICATO",IF(J23="Attivo","In uso","N/A"))</f>
        <v/>
      </c>
      <c r="L23" s="21" t="n">
        <v>100000</v>
      </c>
      <c r="M23" s="15" t="inlineStr"/>
      <c r="N23" s="23" t="inlineStr">
        <is>
          <t>01/06/2026</t>
        </is>
      </c>
      <c r="O23" s="23" t="inlineStr">
        <is>
          <t>01/06/2026</t>
        </is>
      </c>
    </row>
    <row r="24" ht="18" customHeight="1">
      <c r="A24" s="18" t="inlineStr">
        <is>
          <t>510</t>
        </is>
      </c>
      <c r="B24" s="18" t="inlineStr">
        <is>
          <t>Riserva legale</t>
        </is>
      </c>
      <c r="C24" s="18" t="inlineStr">
        <is>
          <t>Patrimonio netto</t>
        </is>
      </c>
      <c r="D24" s="18" t="inlineStr">
        <is>
          <t>Patrimonio netto</t>
        </is>
      </c>
      <c r="E24" s="18" t="inlineStr">
        <is>
          <t>Riserve</t>
        </is>
      </c>
      <c r="F24" s="11" t="inlineStr"/>
      <c r="G24" s="18" t="inlineStr">
        <is>
          <t>Avere</t>
        </is>
      </c>
      <c r="H24" s="11" t="inlineStr"/>
      <c r="I24" s="19" t="n">
        <v>1</v>
      </c>
      <c r="J24" s="18" t="inlineStr">
        <is>
          <t>Attivo</t>
        </is>
      </c>
      <c r="K24" s="20">
        <f>IF(COUNTIF($A$6:$A$1000,A24)&gt;1,"DUPLICATO",IF(J24="Attivo","In uso","N/A"))</f>
        <v/>
      </c>
      <c r="L24" s="21" t="n">
        <v>20000</v>
      </c>
      <c r="M24" s="11" t="inlineStr"/>
      <c r="N24" s="22" t="inlineStr">
        <is>
          <t>01/06/2026</t>
        </is>
      </c>
      <c r="O24" s="22" t="inlineStr">
        <is>
          <t>01/06/2026</t>
        </is>
      </c>
    </row>
    <row r="25" ht="18" customHeight="1">
      <c r="A25" s="18" t="inlineStr">
        <is>
          <t>520</t>
        </is>
      </c>
      <c r="B25" s="18" t="inlineStr">
        <is>
          <t>Utili/perdite portati a nuovo</t>
        </is>
      </c>
      <c r="C25" s="18" t="inlineStr">
        <is>
          <t>Patrimonio netto</t>
        </is>
      </c>
      <c r="D25" s="18" t="inlineStr">
        <is>
          <t>Patrimonio netto</t>
        </is>
      </c>
      <c r="E25" s="18" t="inlineStr">
        <is>
          <t>Risultato esercizi prec.</t>
        </is>
      </c>
      <c r="F25" s="15" t="inlineStr"/>
      <c r="G25" s="18" t="inlineStr">
        <is>
          <t>Avere</t>
        </is>
      </c>
      <c r="H25" s="15" t="inlineStr"/>
      <c r="I25" s="19" t="n">
        <v>1</v>
      </c>
      <c r="J25" s="18" t="inlineStr">
        <is>
          <t>Attivo</t>
        </is>
      </c>
      <c r="K25" s="20">
        <f>IF(COUNTIF($A$6:$A$1000,A25)&gt;1,"DUPLICATO",IF(J25="Attivo","In uso","N/A"))</f>
        <v/>
      </c>
      <c r="L25" s="21" t="n">
        <v>8500</v>
      </c>
      <c r="M25" s="15" t="inlineStr"/>
      <c r="N25" s="23" t="inlineStr">
        <is>
          <t>01/06/2026</t>
        </is>
      </c>
      <c r="O25" s="23" t="inlineStr">
        <is>
          <t>01/06/2026</t>
        </is>
      </c>
    </row>
    <row r="26" ht="18" customHeight="1">
      <c r="A26" s="18" t="inlineStr">
        <is>
          <t>600</t>
        </is>
      </c>
      <c r="B26" s="18" t="inlineStr">
        <is>
          <t>Vendite prodotti</t>
        </is>
      </c>
      <c r="C26" s="18" t="inlineStr">
        <is>
          <t>Ricavo</t>
        </is>
      </c>
      <c r="D26" s="18" t="inlineStr">
        <is>
          <t>Ricavi</t>
        </is>
      </c>
      <c r="E26" s="18" t="inlineStr">
        <is>
          <t>Ricavi caratteristici</t>
        </is>
      </c>
      <c r="F26" s="11" t="inlineStr">
        <is>
          <t>Vendite</t>
        </is>
      </c>
      <c r="G26" s="18" t="inlineStr">
        <is>
          <t>Avere</t>
        </is>
      </c>
      <c r="H26" s="11" t="inlineStr"/>
      <c r="I26" s="19" t="n">
        <v>1</v>
      </c>
      <c r="J26" s="18" t="inlineStr">
        <is>
          <t>Attivo</t>
        </is>
      </c>
      <c r="K26" s="20">
        <f>IF(COUNTIF($A$6:$A$1000,A26)&gt;1,"DUPLICATO",IF(J26="Attivo","In uso","N/A"))</f>
        <v/>
      </c>
      <c r="L26" s="21" t="n">
        <v>285000</v>
      </c>
      <c r="M26" s="11" t="inlineStr"/>
      <c r="N26" s="22" t="inlineStr">
        <is>
          <t>01/06/2026</t>
        </is>
      </c>
      <c r="O26" s="22" t="inlineStr">
        <is>
          <t>01/06/2026</t>
        </is>
      </c>
    </row>
    <row r="27" ht="18" customHeight="1">
      <c r="A27" s="18" t="inlineStr">
        <is>
          <t>610</t>
        </is>
      </c>
      <c r="B27" s="18" t="inlineStr">
        <is>
          <t>Prestazioni di servizi</t>
        </is>
      </c>
      <c r="C27" s="18" t="inlineStr">
        <is>
          <t>Ricavo</t>
        </is>
      </c>
      <c r="D27" s="18" t="inlineStr">
        <is>
          <t>Ricavi</t>
        </is>
      </c>
      <c r="E27" s="18" t="inlineStr">
        <is>
          <t>Ricavi caratteristici</t>
        </is>
      </c>
      <c r="F27" s="15" t="inlineStr">
        <is>
          <t>Servizi</t>
        </is>
      </c>
      <c r="G27" s="18" t="inlineStr">
        <is>
          <t>Avere</t>
        </is>
      </c>
      <c r="H27" s="15" t="inlineStr"/>
      <c r="I27" s="19" t="n">
        <v>1</v>
      </c>
      <c r="J27" s="18" t="inlineStr">
        <is>
          <t>Attivo</t>
        </is>
      </c>
      <c r="K27" s="20">
        <f>IF(COUNTIF($A$6:$A$1000,A27)&gt;1,"DUPLICATO",IF(J27="Attivo","In uso","N/A"))</f>
        <v/>
      </c>
      <c r="L27" s="21" t="n">
        <v>42000</v>
      </c>
      <c r="M27" s="15" t="inlineStr"/>
      <c r="N27" s="23" t="inlineStr">
        <is>
          <t>01/06/2026</t>
        </is>
      </c>
      <c r="O27" s="23" t="inlineStr">
        <is>
          <t>01/06/2026</t>
        </is>
      </c>
    </row>
    <row r="28" ht="18" customHeight="1">
      <c r="A28" s="18" t="inlineStr">
        <is>
          <t>620</t>
        </is>
      </c>
      <c r="B28" s="18" t="inlineStr">
        <is>
          <t>Altri ricavi</t>
        </is>
      </c>
      <c r="C28" s="18" t="inlineStr">
        <is>
          <t>Ricavo</t>
        </is>
      </c>
      <c r="D28" s="18" t="inlineStr">
        <is>
          <t>Ricavi</t>
        </is>
      </c>
      <c r="E28" s="18" t="inlineStr">
        <is>
          <t>Ricavi diversi</t>
        </is>
      </c>
      <c r="F28" s="11" t="inlineStr"/>
      <c r="G28" s="18" t="inlineStr">
        <is>
          <t>Avere</t>
        </is>
      </c>
      <c r="H28" s="11" t="inlineStr"/>
      <c r="I28" s="19" t="n">
        <v>1</v>
      </c>
      <c r="J28" s="18" t="inlineStr">
        <is>
          <t>Attivo</t>
        </is>
      </c>
      <c r="K28" s="20">
        <f>IF(COUNTIF($A$6:$A$1000,A28)&gt;1,"DUPLICATO",IF(J28="Attivo","In uso","N/A"))</f>
        <v/>
      </c>
      <c r="L28" s="21" t="n">
        <v>5800</v>
      </c>
      <c r="M28" s="11" t="inlineStr"/>
      <c r="N28" s="22" t="inlineStr">
        <is>
          <t>01/06/2026</t>
        </is>
      </c>
      <c r="O28" s="22" t="inlineStr">
        <is>
          <t>01/06/2026</t>
        </is>
      </c>
    </row>
    <row r="29" ht="18" customHeight="1">
      <c r="A29" s="18" t="inlineStr">
        <is>
          <t>630</t>
        </is>
      </c>
      <c r="B29" s="18" t="inlineStr">
        <is>
          <t>Ricavi finanziari</t>
        </is>
      </c>
      <c r="C29" s="18" t="inlineStr">
        <is>
          <t>Ricavo</t>
        </is>
      </c>
      <c r="D29" s="18" t="inlineStr">
        <is>
          <t>Ricavi</t>
        </is>
      </c>
      <c r="E29" s="18" t="inlineStr">
        <is>
          <t>Ricavi finanziari</t>
        </is>
      </c>
      <c r="F29" s="15" t="inlineStr"/>
      <c r="G29" s="18" t="inlineStr">
        <is>
          <t>Avere</t>
        </is>
      </c>
      <c r="H29" s="15" t="inlineStr"/>
      <c r="I29" s="19" t="n">
        <v>1</v>
      </c>
      <c r="J29" s="18" t="inlineStr">
        <is>
          <t>Inattivo</t>
        </is>
      </c>
      <c r="K29" s="20">
        <f>IF(COUNTIF($A$6:$A$1000,A29)&gt;1,"DUPLICATO",IF(J29="Attivo","In uso","N/A"))</f>
        <v/>
      </c>
      <c r="L29" s="21" t="n">
        <v>0</v>
      </c>
      <c r="M29" s="15" t="inlineStr">
        <is>
          <t>Non attivo nel periodo</t>
        </is>
      </c>
      <c r="N29" s="23" t="inlineStr">
        <is>
          <t>01/06/2026</t>
        </is>
      </c>
      <c r="O29" s="23" t="inlineStr">
        <is>
          <t>01/06/2026</t>
        </is>
      </c>
    </row>
    <row r="30" ht="18" customHeight="1">
      <c r="A30" s="18" t="inlineStr">
        <is>
          <t>700</t>
        </is>
      </c>
      <c r="B30" s="18" t="inlineStr">
        <is>
          <t>Materie prime</t>
        </is>
      </c>
      <c r="C30" s="18" t="inlineStr">
        <is>
          <t>Costo</t>
        </is>
      </c>
      <c r="D30" s="18" t="inlineStr">
        <is>
          <t>Costi</t>
        </is>
      </c>
      <c r="E30" s="18" t="inlineStr">
        <is>
          <t>Costi variabili</t>
        </is>
      </c>
      <c r="F30" s="11" t="inlineStr">
        <is>
          <t>Acquisti</t>
        </is>
      </c>
      <c r="G30" s="18" t="inlineStr">
        <is>
          <t>Dare</t>
        </is>
      </c>
      <c r="H30" s="11" t="inlineStr"/>
      <c r="I30" s="19" t="n">
        <v>1</v>
      </c>
      <c r="J30" s="18" t="inlineStr">
        <is>
          <t>Attivo</t>
        </is>
      </c>
      <c r="K30" s="20">
        <f>IF(COUNTIF($A$6:$A$1000,A30)&gt;1,"DUPLICATO",IF(J30="Attivo","In uso","N/A"))</f>
        <v/>
      </c>
      <c r="L30" s="21" t="n">
        <v>98000</v>
      </c>
      <c r="M30" s="11" t="inlineStr"/>
      <c r="N30" s="22" t="inlineStr">
        <is>
          <t>01/06/2026</t>
        </is>
      </c>
      <c r="O30" s="22" t="inlineStr">
        <is>
          <t>01/06/2026</t>
        </is>
      </c>
    </row>
    <row r="31" ht="18" customHeight="1">
      <c r="A31" s="18" t="inlineStr">
        <is>
          <t>710</t>
        </is>
      </c>
      <c r="B31" s="18" t="inlineStr">
        <is>
          <t>Servizi</t>
        </is>
      </c>
      <c r="C31" s="18" t="inlineStr">
        <is>
          <t>Costo</t>
        </is>
      </c>
      <c r="D31" s="18" t="inlineStr">
        <is>
          <t>Costi</t>
        </is>
      </c>
      <c r="E31" s="18" t="inlineStr">
        <is>
          <t>Costi fissi</t>
        </is>
      </c>
      <c r="F31" s="15" t="inlineStr">
        <is>
          <t>Servizi</t>
        </is>
      </c>
      <c r="G31" s="18" t="inlineStr">
        <is>
          <t>Dare</t>
        </is>
      </c>
      <c r="H31" s="15" t="inlineStr"/>
      <c r="I31" s="19" t="n">
        <v>1</v>
      </c>
      <c r="J31" s="18" t="inlineStr">
        <is>
          <t>Attivo</t>
        </is>
      </c>
      <c r="K31" s="20">
        <f>IF(COUNTIF($A$6:$A$1000,A31)&gt;1,"DUPLICATO",IF(J31="Attivo","In uso","N/A"))</f>
        <v/>
      </c>
      <c r="L31" s="21" t="n">
        <v>34500</v>
      </c>
      <c r="M31" s="15" t="inlineStr"/>
      <c r="N31" s="23" t="inlineStr">
        <is>
          <t>01/06/2026</t>
        </is>
      </c>
      <c r="O31" s="23" t="inlineStr">
        <is>
          <t>01/06/2026</t>
        </is>
      </c>
    </row>
    <row r="32" ht="18" customHeight="1">
      <c r="A32" s="18" t="inlineStr">
        <is>
          <t>720</t>
        </is>
      </c>
      <c r="B32" s="18" t="inlineStr">
        <is>
          <t>Costi del personale</t>
        </is>
      </c>
      <c r="C32" s="18" t="inlineStr">
        <is>
          <t>Costo</t>
        </is>
      </c>
      <c r="D32" s="18" t="inlineStr">
        <is>
          <t>Costi</t>
        </is>
      </c>
      <c r="E32" s="18" t="inlineStr">
        <is>
          <t>Costi del lavoro</t>
        </is>
      </c>
      <c r="F32" s="11" t="inlineStr"/>
      <c r="G32" s="18" t="inlineStr">
        <is>
          <t>Dare</t>
        </is>
      </c>
      <c r="H32" s="11" t="inlineStr"/>
      <c r="I32" s="19" t="n">
        <v>1</v>
      </c>
      <c r="J32" s="18" t="inlineStr">
        <is>
          <t>Attivo</t>
        </is>
      </c>
      <c r="K32" s="20">
        <f>IF(COUNTIF($A$6:$A$1000,A32)&gt;1,"DUPLICATO",IF(J32="Attivo","In uso","N/A"))</f>
        <v/>
      </c>
      <c r="L32" s="21" t="n">
        <v>72000</v>
      </c>
      <c r="M32" s="11" t="inlineStr"/>
      <c r="N32" s="22" t="inlineStr">
        <is>
          <t>01/06/2026</t>
        </is>
      </c>
      <c r="O32" s="22" t="inlineStr">
        <is>
          <t>01/06/2026</t>
        </is>
      </c>
    </row>
    <row r="33" ht="18" customHeight="1">
      <c r="A33" s="18" t="inlineStr">
        <is>
          <t>730</t>
        </is>
      </c>
      <c r="B33" s="18" t="inlineStr">
        <is>
          <t>Ammortamenti</t>
        </is>
      </c>
      <c r="C33" s="18" t="inlineStr">
        <is>
          <t>Costo</t>
        </is>
      </c>
      <c r="D33" s="18" t="inlineStr">
        <is>
          <t>Costi</t>
        </is>
      </c>
      <c r="E33" s="18" t="inlineStr">
        <is>
          <t>Costi non monetari</t>
        </is>
      </c>
      <c r="F33" s="15" t="inlineStr"/>
      <c r="G33" s="18" t="inlineStr">
        <is>
          <t>Dare</t>
        </is>
      </c>
      <c r="H33" s="15" t="inlineStr"/>
      <c r="I33" s="19" t="n">
        <v>1</v>
      </c>
      <c r="J33" s="18" t="inlineStr">
        <is>
          <t>Attivo</t>
        </is>
      </c>
      <c r="K33" s="20">
        <f>IF(COUNTIF($A$6:$A$1000,A33)&gt;1,"DUPLICATO",IF(J33="Attivo","In uso","N/A"))</f>
        <v/>
      </c>
      <c r="L33" s="21" t="n">
        <v>18000</v>
      </c>
      <c r="M33" s="15" t="inlineStr"/>
      <c r="N33" s="23" t="inlineStr">
        <is>
          <t>01/06/2026</t>
        </is>
      </c>
      <c r="O33" s="23" t="inlineStr">
        <is>
          <t>01/06/2026</t>
        </is>
      </c>
    </row>
    <row r="34" ht="18" customHeight="1">
      <c r="A34" s="18" t="inlineStr">
        <is>
          <t>740</t>
        </is>
      </c>
      <c r="B34" s="18" t="inlineStr">
        <is>
          <t>Oneri finanziari</t>
        </is>
      </c>
      <c r="C34" s="18" t="inlineStr">
        <is>
          <t>Costo</t>
        </is>
      </c>
      <c r="D34" s="18" t="inlineStr">
        <is>
          <t>Costi</t>
        </is>
      </c>
      <c r="E34" s="18" t="inlineStr">
        <is>
          <t>Costi finanziari</t>
        </is>
      </c>
      <c r="F34" s="11" t="inlineStr"/>
      <c r="G34" s="18" t="inlineStr">
        <is>
          <t>Dare</t>
        </is>
      </c>
      <c r="H34" s="11" t="inlineStr"/>
      <c r="I34" s="19" t="n">
        <v>1</v>
      </c>
      <c r="J34" s="18" t="inlineStr">
        <is>
          <t>Attivo</t>
        </is>
      </c>
      <c r="K34" s="20">
        <f>IF(COUNTIF($A$6:$A$1000,A34)&gt;1,"DUPLICATO",IF(J34="Attivo","In uso","N/A"))</f>
        <v/>
      </c>
      <c r="L34" s="21" t="n">
        <v>4200</v>
      </c>
      <c r="M34" s="11" t="inlineStr"/>
      <c r="N34" s="22" t="inlineStr">
        <is>
          <t>01/06/2026</t>
        </is>
      </c>
      <c r="O34" s="22" t="inlineStr">
        <is>
          <t>01/06/2026</t>
        </is>
      </c>
    </row>
    <row r="35" ht="18" customHeight="1">
      <c r="A35" s="18" t="inlineStr">
        <is>
          <t>750</t>
        </is>
      </c>
      <c r="B35" s="18" t="inlineStr">
        <is>
          <t>Imposte e tasse</t>
        </is>
      </c>
      <c r="C35" s="18" t="inlineStr">
        <is>
          <t>Costo</t>
        </is>
      </c>
      <c r="D35" s="18" t="inlineStr">
        <is>
          <t>Costi</t>
        </is>
      </c>
      <c r="E35" s="18" t="inlineStr">
        <is>
          <t>Oneri fiscali</t>
        </is>
      </c>
      <c r="F35" s="15" t="inlineStr"/>
      <c r="G35" s="18" t="inlineStr">
        <is>
          <t>Dare</t>
        </is>
      </c>
      <c r="H35" s="15" t="inlineStr"/>
      <c r="I35" s="19" t="n">
        <v>1</v>
      </c>
      <c r="J35" s="18" t="inlineStr">
        <is>
          <t>Attivo</t>
        </is>
      </c>
      <c r="K35" s="20">
        <f>IF(COUNTIF($A$6:$A$1000,A35)&gt;1,"DUPLICATO",IF(J35="Attivo","In uso","N/A"))</f>
        <v/>
      </c>
      <c r="L35" s="21" t="n">
        <v>15800</v>
      </c>
      <c r="M35" s="15" t="inlineStr"/>
      <c r="N35" s="23" t="inlineStr">
        <is>
          <t>01/06/2026</t>
        </is>
      </c>
      <c r="O35" s="23" t="inlineStr">
        <is>
          <t>01/06/2026</t>
        </is>
      </c>
    </row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autoFilter ref="A5:O5"/>
  <mergeCells count="2">
    <mergeCell ref="A1:O1"/>
    <mergeCell ref="A2:O2"/>
  </mergeCells>
  <conditionalFormatting sqref="A6:O1000">
    <cfRule type="expression" priority="1" dxfId="0">
      <formula>CONTA.SE($A$6:$A$1000,$A6)&gt;1</formula>
    </cfRule>
    <cfRule type="expression" priority="2" dxfId="1">
      <formula>$J6="Inattivo"</formula>
    </cfRule>
  </conditionalFormatting>
  <conditionalFormatting sqref="I6:I1000">
    <cfRule type="expression" priority="3" dxfId="2">
      <formula>OR(I6&lt;1,I6&gt;5)</formula>
    </cfRule>
  </conditionalFormatting>
  <conditionalFormatting sqref="A6:A1000">
    <cfRule type="expression" priority="4" dxfId="3">
      <formula>AND(A6&lt;&gt;"",LEN(A6)&gt;8)</formula>
    </cfRule>
  </conditionalFormatting>
  <dataValidations count="5">
    <dataValidation sqref="C6:C1000" showErrorMessage="1" showInputMessage="1" allowBlank="1" type="list">
      <formula1>"Attività,Passività,Patrimonio netto,Ricavo,Costo,Ordine"</formula1>
    </dataValidation>
    <dataValidation sqref="D6:D1000" showErrorMessage="1" showInputMessage="1" allowBlank="1" type="list">
      <formula1>"Immobilizzazioni,Rimanenze,Crediti,Disponibilità liquide,Debiti,Patrimonio netto,Ricavi,Costi"</formula1>
    </dataValidation>
    <dataValidation sqref="G6:G1000" showErrorMessage="1" showInputMessage="1" allowBlank="1" type="list">
      <formula1>"Dare,Avere"</formula1>
    </dataValidation>
    <dataValidation sqref="J6:J1000" showErrorMessage="1" showInputMessage="1" allowBlank="1" type="list">
      <formula1>"Attivo,Inattivo"</formula1>
    </dataValidation>
    <dataValidation sqref="I6:I1000" showErrorMessage="1" showInputMessage="1" allowBlank="1" errorTitle="Livello non valido" error="Il livello deve essere un intero tra 1 e 5." type="whole" operator="between">
      <formula1>1</formula1>
      <formula2>5</formula2>
    </dataValidation>
  </dataValidations>
  <pageMargins left="0.4" right="0.4" top="0.6" bottom="0.6" header="0.5" footer="0.5"/>
  <pageSetup orientation="landscape" paperSize="9"/>
  <headerFooter>
    <oddHeader>&amp;CPiano dei Conti — Archivio Conti</oddHeader>
    <oddFooter>&amp;LStampato il: 01/06/2026&amp;RPagina &amp;P di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2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6" customWidth="1" min="3" max="3"/>
    <col width="4" customWidth="1" min="4" max="4"/>
    <col width="22" customWidth="1" min="5" max="5"/>
    <col width="16" customWidth="1" min="6" max="6"/>
    <col width="4" customWidth="1" min="7" max="7"/>
    <col width="22" customWidth="1" min="8" max="8"/>
    <col width="16" customWidth="1" min="9" max="9"/>
    <col width="4" customWidth="1" min="10" max="10"/>
    <col width="22" customWidth="1" min="11" max="11"/>
    <col width="16" customWidth="1" min="12" max="12"/>
    <col width="4" customWidth="1" min="13" max="13"/>
  </cols>
  <sheetData>
    <row r="1" ht="36" customHeight="1">
      <c r="A1" s="6" t="inlineStr">
        <is>
          <t>Piano dei Conti — Dashboard</t>
        </is>
      </c>
    </row>
    <row r="2">
      <c r="A2" s="2" t="inlineStr">
        <is>
          <t>Aggiornato automaticamente — 01/06/2026</t>
        </is>
      </c>
    </row>
    <row r="3"/>
    <row r="4">
      <c r="B4" s="7" t="inlineStr">
        <is>
          <t>INDICATORI CHIAVE</t>
        </is>
      </c>
      <c r="C4" s="38" t="n"/>
      <c r="D4" s="38" t="n"/>
      <c r="E4" s="38" t="n"/>
      <c r="F4" s="38" t="n"/>
      <c r="G4" s="38" t="n"/>
      <c r="H4" s="38" t="n"/>
      <c r="I4" s="38" t="n"/>
      <c r="J4" s="38" t="n"/>
      <c r="K4" s="38" t="n"/>
      <c r="L4" s="39" t="n"/>
    </row>
    <row r="5" ht="18" customHeight="1">
      <c r="B5" s="24" t="inlineStr">
        <is>
          <t>Totale conti</t>
        </is>
      </c>
      <c r="C5" s="25" t="inlineStr"/>
      <c r="E5" s="26" t="inlineStr">
        <is>
          <t>Conti attivi</t>
        </is>
      </c>
      <c r="F5" s="27" t="inlineStr"/>
      <c r="H5" s="28" t="inlineStr">
        <is>
          <t>Conti inattivi</t>
        </is>
      </c>
      <c r="I5" s="29" t="inlineStr"/>
      <c r="K5" s="30" t="inlineStr">
        <is>
          <t>Codici duplicati</t>
        </is>
      </c>
      <c r="L5" s="31" t="inlineStr"/>
    </row>
    <row r="6" ht="46" customHeight="1">
      <c r="B6" s="32">
        <f>COUNTA(Inserimento!$A$6:$A$1000)</f>
        <v/>
      </c>
      <c r="C6" s="39" t="n"/>
      <c r="E6" s="33">
        <f>COUNTIF(Inserimento!$J$6:$J$1000,"Attivo")</f>
        <v/>
      </c>
      <c r="F6" s="39" t="n"/>
      <c r="H6" s="34">
        <f>COUNTIF(Inserimento!$J$6:$J$1000,"Inattivo")</f>
        <v/>
      </c>
      <c r="I6" s="39" t="n"/>
      <c r="K6" s="35">
        <f>SOMMA.PRODOTTO((Inserimento!$A$6:$A$1000&lt;&gt;"")*(COUNTIF(Inserimento!$A$6:$A$1000,Inserimento!$A$6:$A$1000)&gt;1))</f>
        <v/>
      </c>
      <c r="L6" s="39" t="n"/>
    </row>
    <row r="7" ht="8" customHeight="1"/>
    <row r="8" ht="18" customHeight="1">
      <c r="B8" s="24" t="inlineStr">
        <is>
          <t>Conti senza descrizione</t>
        </is>
      </c>
      <c r="C8" s="25" t="inlineStr"/>
      <c r="E8" s="24" t="inlineStr">
        <is>
          <t>Conti per tipologia (totale)</t>
        </is>
      </c>
      <c r="F8" s="25" t="inlineStr"/>
    </row>
    <row r="9" ht="46" customHeight="1">
      <c r="B9" s="32">
        <f>COUNTIF(Inserimento!$B$6:$B$1000,"")</f>
        <v/>
      </c>
      <c r="C9" s="39" t="n"/>
      <c r="E9" s="32">
        <f>COUNTIF(Inserimento!$C$6:$C$1000,"Attività")+COUNTIF(Inserimento!$C$6:$C$1000,"Passività")+COUNTIF(Inserimento!$C$6:$C$1000,"Ricavo")+COUNTIF(Inserimento!$C$6:$C$1000,"Costo")</f>
        <v/>
      </c>
      <c r="F9" s="39" t="n"/>
    </row>
    <row r="10" ht="12" customHeight="1"/>
    <row r="11">
      <c r="B11" s="7" t="inlineStr">
        <is>
          <t>DISTRIBUZIONE PER MACROCLASSE</t>
        </is>
      </c>
      <c r="C11" s="38" t="n"/>
      <c r="D11" s="38" t="n"/>
      <c r="E11" s="38" t="n"/>
      <c r="F11" s="38" t="n"/>
      <c r="G11" s="38" t="n"/>
      <c r="H11" s="38" t="n"/>
      <c r="I11" s="38" t="n"/>
      <c r="J11" s="38" t="n"/>
      <c r="K11" s="38" t="n"/>
      <c r="L11" s="39" t="n"/>
    </row>
    <row r="12">
      <c r="B12" s="10" t="inlineStr">
        <is>
          <t>Macroclasse</t>
        </is>
      </c>
      <c r="C12" s="10" t="inlineStr">
        <is>
          <t>Nr. Conti</t>
        </is>
      </c>
      <c r="E12" s="10" t="inlineStr">
        <is>
          <t>Tipologia</t>
        </is>
      </c>
      <c r="F12" s="10" t="inlineStr">
        <is>
          <t>Nr. Conti</t>
        </is>
      </c>
      <c r="H12" s="10" t="inlineStr">
        <is>
          <t>Livello</t>
        </is>
      </c>
      <c r="I12" s="10" t="inlineStr">
        <is>
          <t>Nr. Conti</t>
        </is>
      </c>
    </row>
    <row r="13" ht="18" customHeight="1">
      <c r="B13" s="11" t="inlineStr">
        <is>
          <t>Immobilizzazioni</t>
        </is>
      </c>
      <c r="C13" s="36">
        <f>COUNTIF(Inserimento!$D$6:$D$1000,B13)</f>
        <v/>
      </c>
      <c r="E13" s="11" t="inlineStr">
        <is>
          <t>Attività</t>
        </is>
      </c>
      <c r="F13" s="36">
        <f>COUNTIF(Inserimento!$C$6:$C$1000,E13)</f>
        <v/>
      </c>
      <c r="H13" s="15" t="inlineStr">
        <is>
          <t>Livello 1</t>
        </is>
      </c>
      <c r="I13" s="37">
        <f>COUNTIF(Inserimento!$I$6:$I$1000,1)</f>
        <v/>
      </c>
    </row>
    <row r="14" ht="18" customHeight="1">
      <c r="B14" s="15" t="inlineStr">
        <is>
          <t>Rimanenze</t>
        </is>
      </c>
      <c r="C14" s="37">
        <f>COUNTIF(Inserimento!$D$6:$D$1000,B14)</f>
        <v/>
      </c>
      <c r="E14" s="15" t="inlineStr">
        <is>
          <t>Passività</t>
        </is>
      </c>
      <c r="F14" s="37">
        <f>COUNTIF(Inserimento!$C$6:$C$1000,E14)</f>
        <v/>
      </c>
      <c r="H14" s="11" t="inlineStr">
        <is>
          <t>Livello 2</t>
        </is>
      </c>
      <c r="I14" s="36">
        <f>COUNTIF(Inserimento!$I$6:$I$1000,2)</f>
        <v/>
      </c>
    </row>
    <row r="15" ht="18" customHeight="1">
      <c r="B15" s="11" t="inlineStr">
        <is>
          <t>Crediti</t>
        </is>
      </c>
      <c r="C15" s="36">
        <f>COUNTIF(Inserimento!$D$6:$D$1000,B15)</f>
        <v/>
      </c>
      <c r="E15" s="11" t="inlineStr">
        <is>
          <t>Patrimonio netto</t>
        </is>
      </c>
      <c r="F15" s="36">
        <f>COUNTIF(Inserimento!$C$6:$C$1000,E15)</f>
        <v/>
      </c>
      <c r="H15" s="15" t="inlineStr">
        <is>
          <t>Livello 3</t>
        </is>
      </c>
      <c r="I15" s="37">
        <f>COUNTIF(Inserimento!$I$6:$I$1000,3)</f>
        <v/>
      </c>
    </row>
    <row r="16" ht="18" customHeight="1">
      <c r="B16" s="15" t="inlineStr">
        <is>
          <t>Disponibilità liquide</t>
        </is>
      </c>
      <c r="C16" s="37">
        <f>COUNTIF(Inserimento!$D$6:$D$1000,B16)</f>
        <v/>
      </c>
      <c r="E16" s="15" t="inlineStr">
        <is>
          <t>Ricavo</t>
        </is>
      </c>
      <c r="F16" s="37">
        <f>COUNTIF(Inserimento!$C$6:$C$1000,E16)</f>
        <v/>
      </c>
      <c r="H16" s="11" t="inlineStr">
        <is>
          <t>Livello 4</t>
        </is>
      </c>
      <c r="I16" s="36">
        <f>COUNTIF(Inserimento!$I$6:$I$1000,4)</f>
        <v/>
      </c>
    </row>
    <row r="17" ht="18" customHeight="1">
      <c r="B17" s="11" t="inlineStr">
        <is>
          <t>Debiti</t>
        </is>
      </c>
      <c r="C17" s="36">
        <f>COUNTIF(Inserimento!$D$6:$D$1000,B17)</f>
        <v/>
      </c>
      <c r="E17" s="11" t="inlineStr">
        <is>
          <t>Costo</t>
        </is>
      </c>
      <c r="F17" s="36">
        <f>COUNTIF(Inserimento!$C$6:$C$1000,E17)</f>
        <v/>
      </c>
      <c r="H17" s="15" t="inlineStr">
        <is>
          <t>Livello 5</t>
        </is>
      </c>
      <c r="I17" s="37">
        <f>COUNTIF(Inserimento!$I$6:$I$1000,5)</f>
        <v/>
      </c>
    </row>
    <row r="18" ht="18" customHeight="1">
      <c r="B18" s="15" t="inlineStr">
        <is>
          <t>Patrimonio netto</t>
        </is>
      </c>
      <c r="C18" s="37">
        <f>COUNTIF(Inserimento!$D$6:$D$1000,B18)</f>
        <v/>
      </c>
      <c r="E18" s="15" t="inlineStr">
        <is>
          <t>Ordine</t>
        </is>
      </c>
      <c r="F18" s="37">
        <f>COUNTIF(Inserimento!$C$6:$C$1000,E18)</f>
        <v/>
      </c>
    </row>
    <row r="19" ht="18" customHeight="1">
      <c r="B19" s="11" t="inlineStr">
        <is>
          <t>Ricavi</t>
        </is>
      </c>
      <c r="C19" s="36">
        <f>COUNTIF(Inserimento!$D$6:$D$1000,B19)</f>
        <v/>
      </c>
    </row>
    <row r="20" ht="18" customHeight="1">
      <c r="B20" s="15" t="inlineStr">
        <is>
          <t>Costi</t>
        </is>
      </c>
      <c r="C20" s="37">
        <f>COUNTIF(Inserimento!$D$6:$D$1000,B20)</f>
        <v/>
      </c>
    </row>
  </sheetData>
  <mergeCells count="10">
    <mergeCell ref="A1:M1"/>
    <mergeCell ref="A2:M2"/>
    <mergeCell ref="B4:L4"/>
    <mergeCell ref="B6:C6"/>
    <mergeCell ref="E6:F6"/>
    <mergeCell ref="H6:I6"/>
    <mergeCell ref="K6:L6"/>
    <mergeCell ref="B9:C9"/>
    <mergeCell ref="E9:F9"/>
    <mergeCell ref="B11:L11"/>
  </mergeCells>
  <pageMargins left="0.4" right="0.4" top="0.6" bottom="0.6" header="0.5" footer="0.5"/>
  <pageSetup orientation="landscape" paperSize="9"/>
  <headerFooter>
    <oddHeader>&amp;CPiano dei Conti — Dashboard</oddHeader>
    <oddFooter>&amp;LStampato il: 01/06/2026&amp;RPagina &amp;P di &amp;N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2026-06-01T21:50:15Z</dcterms:created>
  <dcterms:modified xmlns:dcterms="http://purl.org/dc/terms/" xmlns:xsi="http://www.w3.org/2001/XMLSchema-instance" xsi:type="dcterms:W3CDTF">2026-06-01T21:50:15Z</dcterms:modified>
</cp:coreProperties>
</file>