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Parametri" sheetId="2" state="visible" r:id="rId2"/>
    <sheet xmlns:r="http://schemas.openxmlformats.org/officeDocument/2006/relationships" name="Inserimento" sheetId="3" state="visible" r:id="rId3"/>
    <sheet xmlns:r="http://schemas.openxmlformats.org/officeDocument/2006/relationships" name="Dashboard" sheetId="4" state="visible" r:id="rId4"/>
  </sheets>
  <definedNames>
    <definedName name="_xlnm.Print_Titles" localSheetId="2">'Inserimento'!4:4</definedName>
  </definedNames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#,##0.00 &quot;€&quot;"/>
    <numFmt numFmtId="166" formatCode="0 &quot; docs in scadenza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0F766E"/>
      <sz val="12"/>
    </font>
    <font>
      <name val="Calibri"/>
      <b val="1"/>
      <color rgb="00FFFFFF"/>
      <sz val="11"/>
    </font>
    <font>
      <name val="Calibri"/>
      <b val="1"/>
      <color rgb="001E293B"/>
      <sz val="10"/>
    </font>
    <font>
      <name val="Calibri"/>
      <color rgb="001E293B"/>
      <sz val="10"/>
    </font>
    <font>
      <name val="Calibri"/>
      <b val="1"/>
      <color rgb="0092400E"/>
      <sz val="11"/>
    </font>
    <font>
      <name val="Calibri"/>
      <b val="1"/>
      <color rgb="00166534"/>
      <sz val="18"/>
    </font>
    <font>
      <name val="Calibri"/>
      <b val="1"/>
      <color rgb="00DC2626"/>
      <sz val="18"/>
    </font>
    <font>
      <name val="Calibri"/>
      <b val="1"/>
      <color rgb="001E40AF"/>
      <sz val="18"/>
    </font>
    <font>
      <name val="Calibri"/>
      <b val="1"/>
      <color rgb="000F766E"/>
      <sz val="18"/>
    </font>
    <font>
      <name val="Calibri"/>
      <b val="1"/>
      <color rgb="000F766E"/>
      <sz val="22"/>
    </font>
    <font>
      <name val="Calibri"/>
      <b val="1"/>
      <color rgb="00854D0E"/>
      <sz val="22"/>
    </font>
    <font>
      <name val="Calibri"/>
      <b val="1"/>
      <color rgb="00DC2626"/>
      <sz val="20"/>
    </font>
    <font>
      <name val="Calibri"/>
      <b val="1"/>
      <color rgb="00166534"/>
      <sz val="20"/>
    </font>
    <font>
      <name val="Calibri"/>
      <b val="1"/>
      <color rgb="001E40AF"/>
      <sz val="20"/>
    </font>
    <font>
      <name val="Calibri"/>
      <b val="1"/>
      <color rgb="00FFFFFF"/>
      <sz val="10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EF3C7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DBEAFE"/>
      </patternFill>
    </fill>
    <fill>
      <patternFill patternType="solid">
        <fgColor rgb="00EAB308"/>
      </patternFill>
    </fill>
    <fill>
      <patternFill patternType="solid">
        <fgColor rgb="001E40AF"/>
      </patternFill>
    </fill>
    <fill>
      <patternFill patternType="solid">
        <fgColor rgb="00FECACA"/>
      </patternFill>
    </fill>
    <fill>
      <patternFill patternType="solid">
        <fgColor rgb="00BFDBFE"/>
      </patternFill>
    </fill>
  </fills>
  <borders count="11">
    <border>
      <left/>
      <right/>
      <top/>
      <bottom/>
      <diagonal/>
    </border>
    <border>
      <left style="thin"/>
      <right style="thin"/>
      <top style="thin"/>
      <bottom style="thin"/>
    </border>
    <border>
      <left style="medium"/>
      <right style="medium"/>
      <top style="medium"/>
      <bottom style="medium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  <border>
      <left/>
      <right/>
      <top style="medium"/>
      <bottom/>
      <diagonal/>
    </border>
    <border>
      <left/>
      <right style="medium"/>
      <top style="medium"/>
      <bottom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</borders>
  <cellStyleXfs count="1">
    <xf numFmtId="0" fontId="0" fillId="0" borderId="0"/>
  </cellStyleXfs>
  <cellXfs count="9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center" vertical="center" wrapText="1"/>
    </xf>
    <xf numFmtId="0" fontId="0" fillId="4" borderId="0" pivotButton="0" quotePrefix="0" xfId="0"/>
    <xf numFmtId="0" fontId="4" fillId="5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7" borderId="2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center" vertical="center" wrapText="1"/>
    </xf>
    <xf numFmtId="10" fontId="0" fillId="8" borderId="1" applyAlignment="1" pivotButton="0" quotePrefix="0" xfId="0">
      <alignment horizontal="center" vertical="center" wrapText="1"/>
    </xf>
    <xf numFmtId="164" fontId="0" fillId="8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165" fontId="5" fillId="8" borderId="1" applyAlignment="1" pivotButton="0" quotePrefix="0" xfId="0">
      <alignment horizontal="center" vertical="center" wrapText="1"/>
    </xf>
    <xf numFmtId="9" fontId="5" fillId="8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" fontId="5" fillId="5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" fontId="5" fillId="6" borderId="1" applyAlignment="1" pivotButton="0" quotePrefix="0" xfId="0">
      <alignment horizontal="center" vertical="center" wrapText="1"/>
    </xf>
    <xf numFmtId="0" fontId="0" fillId="8" borderId="1" pivotButton="0" quotePrefix="0" xfId="0"/>
    <xf numFmtId="165" fontId="5" fillId="5" borderId="1" pivotButton="0" quotePrefix="0" xfId="0"/>
    <xf numFmtId="0" fontId="5" fillId="5" borderId="1" pivotButton="0" quotePrefix="0" xfId="0"/>
    <xf numFmtId="1" fontId="5" fillId="5" borderId="1" pivotButton="0" quotePrefix="0" xfId="0"/>
    <xf numFmtId="165" fontId="5" fillId="6" borderId="1" pivotButton="0" quotePrefix="0" xfId="0"/>
    <xf numFmtId="0" fontId="5" fillId="6" borderId="1" pivotButton="0" quotePrefix="0" xfId="0"/>
    <xf numFmtId="1" fontId="5" fillId="6" borderId="1" pivotButton="0" quotePrefix="0" xfId="0"/>
    <xf numFmtId="0" fontId="3" fillId="4" borderId="0" applyAlignment="1" pivotButton="0" quotePrefix="0" xfId="0">
      <alignment horizontal="center" vertical="center" wrapText="1"/>
    </xf>
    <xf numFmtId="0" fontId="4" fillId="9" borderId="2" applyAlignment="1" pivotButton="0" quotePrefix="0" xfId="0">
      <alignment horizontal="center" vertical="center" wrapText="1"/>
    </xf>
    <xf numFmtId="0" fontId="4" fillId="10" borderId="2" applyAlignment="1" pivotButton="0" quotePrefix="0" xfId="0">
      <alignment horizontal="center" vertical="center" wrapText="1"/>
    </xf>
    <xf numFmtId="0" fontId="4" fillId="11" borderId="2" applyAlignment="1" pivotButton="0" quotePrefix="0" xfId="0">
      <alignment horizontal="center" vertical="center" wrapText="1"/>
    </xf>
    <xf numFmtId="0" fontId="4" fillId="5" borderId="2" applyAlignment="1" pivotButton="0" quotePrefix="0" xfId="0">
      <alignment horizontal="center" vertical="center" wrapText="1"/>
    </xf>
    <xf numFmtId="165" fontId="7" fillId="9" borderId="2" applyAlignment="1" pivotButton="0" quotePrefix="0" xfId="0">
      <alignment horizontal="center" vertical="center" wrapText="1"/>
    </xf>
    <xf numFmtId="165" fontId="8" fillId="10" borderId="2" applyAlignment="1" pivotButton="0" quotePrefix="0" xfId="0">
      <alignment horizontal="center" vertical="center" wrapText="1"/>
    </xf>
    <xf numFmtId="165" fontId="9" fillId="11" borderId="2" applyAlignment="1" pivotButton="0" quotePrefix="0" xfId="0">
      <alignment horizontal="center" vertical="center" wrapText="1"/>
    </xf>
    <xf numFmtId="165" fontId="10" fillId="5" borderId="2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wrapText="1"/>
    </xf>
    <xf numFmtId="0" fontId="3" fillId="4" borderId="2" applyAlignment="1" pivotButton="0" quotePrefix="0" xfId="0">
      <alignment horizontal="center" vertical="center" wrapText="1"/>
    </xf>
    <xf numFmtId="0" fontId="3" fillId="12" borderId="2" applyAlignment="1" pivotButton="0" quotePrefix="0" xfId="0">
      <alignment horizontal="center" vertical="center" wrapText="1"/>
    </xf>
    <xf numFmtId="165" fontId="11" fillId="3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center" vertical="center" wrapText="1"/>
    </xf>
    <xf numFmtId="0" fontId="12" fillId="7" borderId="2" applyAlignment="1" pivotButton="0" quotePrefix="0" xfId="0">
      <alignment horizontal="center" vertical="center" wrapText="1"/>
    </xf>
    <xf numFmtId="0" fontId="3" fillId="13" borderId="2" applyAlignment="1" pivotButton="0" quotePrefix="0" xfId="0">
      <alignment horizontal="center" vertical="center" wrapText="1"/>
    </xf>
    <xf numFmtId="166" fontId="13" fillId="10" borderId="2" applyAlignment="1" pivotButton="0" quotePrefix="0" xfId="0">
      <alignment horizontal="center" vertical="center" wrapText="1"/>
    </xf>
    <xf numFmtId="0" fontId="14" fillId="9" borderId="2" applyAlignment="1" pivotButton="0" quotePrefix="0" xfId="0">
      <alignment horizontal="center" vertical="center" wrapText="1"/>
    </xf>
    <xf numFmtId="0" fontId="15" fillId="11" borderId="2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4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165" fontId="5" fillId="10" borderId="1" applyAlignment="1" pivotButton="0" quotePrefix="0" xfId="0">
      <alignment horizontal="right" vertical="center"/>
    </xf>
    <xf numFmtId="165" fontId="5" fillId="11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right" vertical="center"/>
    </xf>
    <xf numFmtId="165" fontId="5" fillId="14" borderId="1" applyAlignment="1" pivotButton="0" quotePrefix="0" xfId="0">
      <alignment horizontal="right" vertical="center"/>
    </xf>
    <xf numFmtId="165" fontId="5" fillId="15" borderId="1" applyAlignment="1" pivotButton="0" quotePrefix="0" xfId="0">
      <alignment horizontal="right" vertical="center"/>
    </xf>
    <xf numFmtId="0" fontId="16" fillId="2" borderId="2" applyAlignment="1" pivotButton="0" quotePrefix="0" xfId="0">
      <alignment horizontal="center" vertical="center" wrapText="1"/>
    </xf>
    <xf numFmtId="165" fontId="16" fillId="2" borderId="2" applyAlignment="1" pivotButton="0" quotePrefix="0" xfId="0">
      <alignment horizontal="right" vertical="center"/>
    </xf>
    <xf numFmtId="165" fontId="0" fillId="0" borderId="0" pivotButton="0" quotePrefix="0" xfId="0"/>
    <xf numFmtId="0" fontId="0" fillId="0" borderId="6" pivotButton="0" quotePrefix="0" xfId="0"/>
    <xf numFmtId="0" fontId="0" fillId="0" borderId="9" pivotButton="0" quotePrefix="0" xfId="0"/>
    <xf numFmtId="0" fontId="0" fillId="0" borderId="10" pivotButton="0" quotePrefix="0" xfId="0"/>
    <xf numFmtId="164" fontId="0" fillId="8" borderId="1" applyAlignment="1" pivotButton="0" quotePrefix="0" xfId="0">
      <alignment horizontal="center" vertical="center" wrapText="1"/>
    </xf>
    <xf numFmtId="164" fontId="5" fillId="8" borderId="1" applyAlignment="1" pivotButton="0" quotePrefix="0" xfId="0">
      <alignment horizontal="center" vertical="center" wrapText="1"/>
    </xf>
    <xf numFmtId="165" fontId="5" fillId="8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5" fontId="5" fillId="6" borderId="1" applyAlignment="1" pivotButton="0" quotePrefix="0" xfId="0">
      <alignment horizontal="center" vertical="center" wrapText="1"/>
    </xf>
    <xf numFmtId="165" fontId="5" fillId="5" borderId="1" pivotButton="0" quotePrefix="0" xfId="0"/>
    <xf numFmtId="165" fontId="5" fillId="6" borderId="1" pivotButton="0" quotePrefix="0" xfId="0"/>
    <xf numFmtId="165" fontId="7" fillId="9" borderId="2" applyAlignment="1" pivotButton="0" quotePrefix="0" xfId="0">
      <alignment horizontal="center" vertical="center" wrapText="1"/>
    </xf>
    <xf numFmtId="165" fontId="8" fillId="10" borderId="2" applyAlignment="1" pivotButton="0" quotePrefix="0" xfId="0">
      <alignment horizontal="center" vertical="center" wrapText="1"/>
    </xf>
    <xf numFmtId="165" fontId="9" fillId="11" borderId="2" applyAlignment="1" pivotButton="0" quotePrefix="0" xfId="0">
      <alignment horizontal="center" vertical="center" wrapText="1"/>
    </xf>
    <xf numFmtId="165" fontId="10" fillId="5" borderId="2" applyAlignment="1" pivotButton="0" quotePrefix="0" xfId="0">
      <alignment horizontal="center" vertical="center" wrapText="1"/>
    </xf>
    <xf numFmtId="165" fontId="11" fillId="3" borderId="2" applyAlignment="1" pivotButton="0" quotePrefix="0" xfId="0">
      <alignment horizontal="center" vertical="center" wrapText="1"/>
    </xf>
    <xf numFmtId="166" fontId="13" fillId="10" borderId="2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165" fontId="5" fillId="10" borderId="1" applyAlignment="1" pivotButton="0" quotePrefix="0" xfId="0">
      <alignment horizontal="right" vertical="center"/>
    </xf>
    <xf numFmtId="165" fontId="5" fillId="11" borderId="1" applyAlignment="1" pivotButton="0" quotePrefix="0" xfId="0">
      <alignment horizontal="right" vertical="center"/>
    </xf>
    <xf numFmtId="165" fontId="5" fillId="6" borderId="1" applyAlignment="1" pivotButton="0" quotePrefix="0" xfId="0">
      <alignment horizontal="right" vertical="center"/>
    </xf>
    <xf numFmtId="165" fontId="5" fillId="14" borderId="1" applyAlignment="1" pivotButton="0" quotePrefix="0" xfId="0">
      <alignment horizontal="right" vertical="center"/>
    </xf>
    <xf numFmtId="165" fontId="5" fillId="15" borderId="1" applyAlignment="1" pivotButton="0" quotePrefix="0" xfId="0">
      <alignment horizontal="right" vertical="center"/>
    </xf>
    <xf numFmtId="165" fontId="16" fillId="2" borderId="2" applyAlignment="1" pivotButton="0" quotePrefix="0" xfId="0">
      <alignment horizontal="right" vertical="center"/>
    </xf>
    <xf numFmtId="165" fontId="0" fillId="0" borderId="0" pivotButton="0" quotePrefix="0" xfId="0"/>
  </cellXfs>
  <cellStyles count="1">
    <cellStyle name="Normal" xfId="0" builtinId="0" hidden="0"/>
  </cellStyles>
  <dxfs count="4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1E40AF"/>
        <sz val="10"/>
      </font>
      <fill>
        <patternFill patternType="solid">
          <f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IVA Debito vs Credito per Mese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'Dashboard'!B25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'Dashboard'!$A$26:$A$37</f>
            </numRef>
          </cat>
          <val>
            <numRef>
              <f>'Dashboard'!$B$26:$B$37</f>
            </numRef>
          </val>
        </ser>
        <ser>
          <idx val="1"/>
          <order val="1"/>
          <tx>
            <strRef>
              <f>'Dashboard'!C25</f>
            </strRef>
          </tx>
          <spPr>
            <a:solidFill xmlns:a="http://schemas.openxmlformats.org/drawingml/2006/main">
              <a:srgbClr val="1E40AF"/>
            </a:solidFill>
            <a:ln xmlns:a="http://schemas.openxmlformats.org/drawingml/2006/main">
              <a:prstDash val="solid"/>
            </a:ln>
          </spPr>
          <cat>
            <numRef>
              <f>'Dashboard'!$A$26:$A$37</f>
            </numRef>
          </cat>
          <val>
            <numRef>
              <f>'Dashboard'!$C$26:$C$37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IVA Debito vs Credito</a:t>
            </a:r>
          </a:p>
        </rich>
      </tx>
    </title>
    <plotArea>
      <pieChart>
        <varyColors val="1"/>
        <ser>
          <idx val="0"/>
          <order val="0"/>
          <tx>
            <strRef>
              <f>'Dashboard'!B39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'Dashboard'!$A$40:$A$41</f>
            </numRef>
          </cat>
          <val>
            <numRef>
              <f>'Dashboard'!$B$40:$B$41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38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4B8A6"/>
    <outlinePr summaryBelow="1" summaryRight="1"/>
    <pageSetUpPr fitToPage="1"/>
  </sheetPr>
  <dimension ref="A1:H37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42" customHeight="1">
      <c r="A1" s="1" t="inlineStr">
        <is>
          <t>REGISTRO IVA — GUIDA RAPIDA ALL'USO</t>
        </is>
      </c>
    </row>
    <row r="2" ht="20" customHeight="1">
      <c r="A2" s="2" t="inlineStr">
        <is>
          <t>Gestione fatture emesse e ricevute — IVA a debito e a credito — Liquidazione periodica | Aggiornato al: 01/06/2026</t>
        </is>
      </c>
    </row>
    <row r="3" ht="10" customHeight="1"/>
    <row r="4" ht="22" customHeight="1">
      <c r="A4" s="3" t="inlineStr">
        <is>
          <t>DESCRIZIONE DEI FOGLI</t>
        </is>
      </c>
    </row>
    <row r="5">
      <c r="A5" s="4" t="inlineStr">
        <is>
          <t>Voce</t>
        </is>
      </c>
    </row>
    <row r="6" ht="18" customHeight="1">
      <c r="A6" s="6" t="inlineStr">
        <is>
          <t>Istruzioni</t>
        </is>
      </c>
      <c r="B6" s="7" t="inlineStr">
        <is>
          <t>Questo foglio. Contiene la guida rapida e le regole d'uso del file.</t>
        </is>
      </c>
      <c r="C6" s="66" t="n"/>
      <c r="D6" s="66" t="n"/>
      <c r="E6" s="66" t="n"/>
      <c r="F6" s="66" t="n"/>
      <c r="G6" s="66" t="n"/>
      <c r="H6" s="54" t="n"/>
    </row>
    <row r="7" ht="18" customHeight="1">
      <c r="A7" s="8" t="inlineStr">
        <is>
          <t>Parametri</t>
        </is>
      </c>
      <c r="B7" s="9" t="inlineStr">
        <is>
          <t>Contiene la ragione sociale, partita IVA, aliquote IVA, anno di lavoro e altri dati di configurazione. NON modificare le celle formula.</t>
        </is>
      </c>
      <c r="C7" s="66" t="n"/>
      <c r="D7" s="66" t="n"/>
      <c r="E7" s="66" t="n"/>
      <c r="F7" s="66" t="n"/>
      <c r="G7" s="66" t="n"/>
      <c r="H7" s="54" t="n"/>
    </row>
    <row r="8" ht="18" customHeight="1">
      <c r="A8" s="6" t="inlineStr">
        <is>
          <t>Inserimento</t>
        </is>
      </c>
      <c r="B8" s="7" t="inlineStr">
        <is>
          <t>Foglio operativo principale. Registra qui tutte le fatture emesse (Vendite) e ricevute (Acquisti). Compila solo le celle gialle.</t>
        </is>
      </c>
      <c r="C8" s="66" t="n"/>
      <c r="D8" s="66" t="n"/>
      <c r="E8" s="66" t="n"/>
      <c r="F8" s="66" t="n"/>
      <c r="G8" s="66" t="n"/>
      <c r="H8" s="54" t="n"/>
    </row>
    <row r="9" ht="18" customHeight="1">
      <c r="A9" s="8" t="inlineStr">
        <is>
          <t>Dashboard</t>
        </is>
      </c>
      <c r="B9" s="9" t="inlineStr">
        <is>
          <t>Cruscotto riepilogativo con KPI, totali IVA a debito/credito, saldo del periodo e grafici. Aggiornato automaticamente.</t>
        </is>
      </c>
      <c r="C9" s="66" t="n"/>
      <c r="D9" s="66" t="n"/>
      <c r="E9" s="66" t="n"/>
      <c r="F9" s="66" t="n"/>
      <c r="G9" s="66" t="n"/>
      <c r="H9" s="54" t="n"/>
    </row>
    <row r="10"/>
    <row r="11"/>
    <row r="12" ht="22" customHeight="1">
      <c r="A12" s="3" t="inlineStr">
        <is>
          <t>REGOLE DI COMPILAZIONE</t>
        </is>
      </c>
    </row>
    <row r="13">
      <c r="A13" s="4" t="inlineStr">
        <is>
          <t>Voce</t>
        </is>
      </c>
    </row>
    <row r="14" ht="18" customHeight="1">
      <c r="A14" s="6" t="inlineStr">
        <is>
          <t>Celle gialle</t>
        </is>
      </c>
      <c r="B14" s="7" t="inlineStr">
        <is>
          <t>Sono le celle di inserimento dati. Compila solo queste.</t>
        </is>
      </c>
      <c r="C14" s="66" t="n"/>
      <c r="D14" s="66" t="n"/>
      <c r="E14" s="66" t="n"/>
      <c r="F14" s="66" t="n"/>
      <c r="G14" s="66" t="n"/>
      <c r="H14" s="54" t="n"/>
    </row>
    <row r="15" ht="18" customHeight="1">
      <c r="A15" s="8" t="inlineStr">
        <is>
          <t>Date</t>
        </is>
      </c>
      <c r="B15" s="9" t="inlineStr">
        <is>
          <t>Inserire sempre in formato GG/MM/AAAA (es. 15/03/2026).</t>
        </is>
      </c>
      <c r="C15" s="66" t="n"/>
      <c r="D15" s="66" t="n"/>
      <c r="E15" s="66" t="n"/>
      <c r="F15" s="66" t="n"/>
      <c r="G15" s="66" t="n"/>
      <c r="H15" s="54" t="n"/>
    </row>
    <row r="16" ht="18" customHeight="1">
      <c r="A16" s="6" t="inlineStr">
        <is>
          <t>Importi</t>
        </is>
      </c>
      <c r="B16" s="7" t="inlineStr">
        <is>
          <t>Inserire valori numerici senza simbolo €. Il formato è applicato automaticamente.</t>
        </is>
      </c>
      <c r="C16" s="66" t="n"/>
      <c r="D16" s="66" t="n"/>
      <c r="E16" s="66" t="n"/>
      <c r="F16" s="66" t="n"/>
      <c r="G16" s="66" t="n"/>
      <c r="H16" s="54" t="n"/>
    </row>
    <row r="17" ht="18" customHeight="1">
      <c r="A17" s="8" t="inlineStr">
        <is>
          <t>IVA %</t>
        </is>
      </c>
      <c r="B17" s="9" t="inlineStr">
        <is>
          <t>Selezionare l'aliquota dal menu a tendina. Le colonne IVA € e Totale sono calcolate automaticamente.</t>
        </is>
      </c>
      <c r="C17" s="66" t="n"/>
      <c r="D17" s="66" t="n"/>
      <c r="E17" s="66" t="n"/>
      <c r="F17" s="66" t="n"/>
      <c r="G17" s="66" t="n"/>
      <c r="H17" s="54" t="n"/>
    </row>
    <row r="18" ht="18" customHeight="1">
      <c r="A18" s="6" t="inlineStr">
        <is>
          <t>Protocollo</t>
        </is>
      </c>
      <c r="B18" s="7" t="inlineStr">
        <is>
          <t>Numerazione progressiva obbligatoria. Non saltare numeri, non duplicare.</t>
        </is>
      </c>
      <c r="C18" s="66" t="n"/>
      <c r="D18" s="66" t="n"/>
      <c r="E18" s="66" t="n"/>
      <c r="F18" s="66" t="n"/>
      <c r="G18" s="66" t="n"/>
      <c r="H18" s="54" t="n"/>
    </row>
    <row r="19" ht="18" customHeight="1">
      <c r="A19" s="8" t="inlineStr">
        <is>
          <t>Stato</t>
        </is>
      </c>
      <c r="B19" s="9" t="inlineStr">
        <is>
          <t>Aggiornare lo stato di ogni documento: Da registrare / Registrato / Da verificare.</t>
        </is>
      </c>
      <c r="C19" s="66" t="n"/>
      <c r="D19" s="66" t="n"/>
      <c r="E19" s="66" t="n"/>
      <c r="F19" s="66" t="n"/>
      <c r="G19" s="66" t="n"/>
      <c r="H19" s="54" t="n"/>
    </row>
    <row r="20"/>
    <row r="21"/>
    <row r="22" ht="22" customHeight="1">
      <c r="A22" s="3" t="inlineStr">
        <is>
          <t>SIGNIFICATO DEI COLORI</t>
        </is>
      </c>
    </row>
    <row r="23">
      <c r="A23" s="4" t="inlineStr">
        <is>
          <t>Voce</t>
        </is>
      </c>
    </row>
    <row r="24" ht="18" customHeight="1">
      <c r="A24" s="6" t="inlineStr">
        <is>
          <t>Verde scuro (#0F766E)</t>
        </is>
      </c>
      <c r="B24" s="7" t="inlineStr">
        <is>
          <t>Intestazioni principali, titoli di sezione.</t>
        </is>
      </c>
      <c r="C24" s="66" t="n"/>
      <c r="D24" s="66" t="n"/>
      <c r="E24" s="66" t="n"/>
      <c r="F24" s="66" t="n"/>
      <c r="G24" s="66" t="n"/>
      <c r="H24" s="54" t="n"/>
    </row>
    <row r="25" ht="18" customHeight="1">
      <c r="A25" s="8" t="inlineStr">
        <is>
          <t>Verde medio (#14B8A6)</t>
        </is>
      </c>
      <c r="B25" s="9" t="inlineStr">
        <is>
          <t>Sotto-intestazioni, accenti visivi.</t>
        </is>
      </c>
      <c r="C25" s="66" t="n"/>
      <c r="D25" s="66" t="n"/>
      <c r="E25" s="66" t="n"/>
      <c r="F25" s="66" t="n"/>
      <c r="G25" s="66" t="n"/>
      <c r="H25" s="54" t="n"/>
    </row>
    <row r="26" ht="18" customHeight="1">
      <c r="A26" s="6" t="inlineStr">
        <is>
          <t>Giallo tenue (#FFFBEB)</t>
        </is>
      </c>
      <c r="B26" s="7" t="inlineStr">
        <is>
          <t>Celle di input — da compilare.</t>
        </is>
      </c>
      <c r="C26" s="66" t="n"/>
      <c r="D26" s="66" t="n"/>
      <c r="E26" s="66" t="n"/>
      <c r="F26" s="66" t="n"/>
      <c r="G26" s="66" t="n"/>
      <c r="H26" s="54" t="n"/>
    </row>
    <row r="27" ht="18" customHeight="1">
      <c r="A27" s="8" t="inlineStr">
        <is>
          <t>Verde chiaro (#F0FDFA)</t>
        </is>
      </c>
      <c r="B27" s="9" t="inlineStr">
        <is>
          <t>Righe alternate — solo estetico.</t>
        </is>
      </c>
      <c r="C27" s="66" t="n"/>
      <c r="D27" s="66" t="n"/>
      <c r="E27" s="66" t="n"/>
      <c r="F27" s="66" t="n"/>
      <c r="G27" s="66" t="n"/>
      <c r="H27" s="54" t="n"/>
    </row>
    <row r="28" ht="18" customHeight="1">
      <c r="A28" s="6" t="inlineStr">
        <is>
          <t>Rosso (#DC2626)</t>
        </is>
      </c>
      <c r="B28" s="7" t="inlineStr">
        <is>
          <t>Scadenze imminenti (&lt; 7 giorni) o valori anomali.</t>
        </is>
      </c>
      <c r="C28" s="66" t="n"/>
      <c r="D28" s="66" t="n"/>
      <c r="E28" s="66" t="n"/>
      <c r="F28" s="66" t="n"/>
      <c r="G28" s="66" t="n"/>
      <c r="H28" s="54" t="n"/>
    </row>
    <row r="29" ht="18" customHeight="1">
      <c r="A29" s="8" t="inlineStr">
        <is>
          <t>Giallo (#EAB308)</t>
        </is>
      </c>
      <c r="B29" s="9" t="inlineStr">
        <is>
          <t>Documenti da verificare, soglie raggiunte.</t>
        </is>
      </c>
      <c r="C29" s="66" t="n"/>
      <c r="D29" s="66" t="n"/>
      <c r="E29" s="66" t="n"/>
      <c r="F29" s="66" t="n"/>
      <c r="G29" s="66" t="n"/>
      <c r="H29" s="54" t="n"/>
    </row>
    <row r="30" ht="22" customHeight="1">
      <c r="A30" s="3" t="inlineStr">
        <is>
          <t>AVVERTENZE IMPORTANTI</t>
        </is>
      </c>
    </row>
    <row r="31">
      <c r="A31" s="4" t="inlineStr">
        <is>
          <t>Voce</t>
        </is>
      </c>
    </row>
    <row r="32" ht="18" customHeight="1">
      <c r="A32" s="6" t="inlineStr">
        <is>
          <t>Non modificare</t>
        </is>
      </c>
      <c r="B32" s="7" t="inlineStr">
        <is>
          <t>Le colonne J, K, M, R contengono formule automatiche. Non sovrascriverle.</t>
        </is>
      </c>
      <c r="C32" s="66" t="n"/>
      <c r="D32" s="66" t="n"/>
      <c r="E32" s="66" t="n"/>
      <c r="F32" s="66" t="n"/>
      <c r="G32" s="66" t="n"/>
      <c r="H32" s="54" t="n"/>
    </row>
    <row r="33" ht="18" customHeight="1">
      <c r="A33" s="8" t="inlineStr">
        <is>
          <t>Parametri</t>
        </is>
      </c>
      <c r="B33" s="9" t="inlineStr">
        <is>
          <t>Modificare solo i valori nella colonna B del foglio Parametri. Non alterare etichette o struttura.</t>
        </is>
      </c>
      <c r="C33" s="66" t="n"/>
      <c r="D33" s="66" t="n"/>
      <c r="E33" s="66" t="n"/>
      <c r="F33" s="66" t="n"/>
      <c r="G33" s="66" t="n"/>
      <c r="H33" s="54" t="n"/>
    </row>
    <row r="34" ht="18" customHeight="1">
      <c r="A34" s="6" t="inlineStr">
        <is>
          <t>Backup</t>
        </is>
      </c>
      <c r="B34" s="7" t="inlineStr">
        <is>
          <t>Salvare una copia mensile del file prima di modifiche importanti.</t>
        </is>
      </c>
      <c r="C34" s="66" t="n"/>
      <c r="D34" s="66" t="n"/>
      <c r="E34" s="66" t="n"/>
      <c r="F34" s="66" t="n"/>
      <c r="G34" s="66" t="n"/>
      <c r="H34" s="54" t="n"/>
    </row>
    <row r="35" ht="18" customHeight="1">
      <c r="A35" s="8" t="inlineStr">
        <is>
          <t>Commercialista</t>
        </is>
      </c>
      <c r="B35" s="9" t="inlineStr">
        <is>
          <t>Esportare o stampare il foglio Inserimento filtrato per mese o trimestre.</t>
        </is>
      </c>
      <c r="C35" s="66" t="n"/>
      <c r="D35" s="66" t="n"/>
      <c r="E35" s="66" t="n"/>
      <c r="F35" s="66" t="n"/>
      <c r="G35" s="66" t="n"/>
      <c r="H35" s="54" t="n"/>
    </row>
    <row r="36"/>
    <row r="37" ht="24" customHeight="1">
      <c r="A37" s="10" t="inlineStr">
        <is>
          <t>⚠  Compilare SOLO le celle di colore giallo (sfondo #FFFBEB). Le celle bianche contengono formule o dati fissi.</t>
        </is>
      </c>
      <c r="B37" s="67" t="n"/>
      <c r="C37" s="67" t="n"/>
      <c r="D37" s="67" t="n"/>
      <c r="E37" s="67" t="n"/>
      <c r="F37" s="67" t="n"/>
      <c r="G37" s="67" t="n"/>
      <c r="H37" s="68" t="n"/>
    </row>
  </sheetData>
  <mergeCells count="31">
    <mergeCell ref="A1:H1"/>
    <mergeCell ref="A2:H2"/>
    <mergeCell ref="A4:H4"/>
    <mergeCell ref="A5:H5"/>
    <mergeCell ref="B6:H6"/>
    <mergeCell ref="B7:H7"/>
    <mergeCell ref="B8:H8"/>
    <mergeCell ref="B9:H9"/>
    <mergeCell ref="A12:H12"/>
    <mergeCell ref="A13:H13"/>
    <mergeCell ref="B14:H14"/>
    <mergeCell ref="B15:H15"/>
    <mergeCell ref="B16:H16"/>
    <mergeCell ref="B17:H17"/>
    <mergeCell ref="B18:H18"/>
    <mergeCell ref="B19:H19"/>
    <mergeCell ref="A22:H22"/>
    <mergeCell ref="A23:H23"/>
    <mergeCell ref="B24:H24"/>
    <mergeCell ref="B25:H25"/>
    <mergeCell ref="B26:H26"/>
    <mergeCell ref="B27:H27"/>
    <mergeCell ref="B28:H28"/>
    <mergeCell ref="B29:H29"/>
    <mergeCell ref="A30:H30"/>
    <mergeCell ref="A31:H31"/>
    <mergeCell ref="B32:H32"/>
    <mergeCell ref="B33:H33"/>
    <mergeCell ref="B34:H34"/>
    <mergeCell ref="B35:H35"/>
    <mergeCell ref="A37:H37"/>
  </mergeCells>
  <pageMargins left="0.5" right="0.5" top="0.75" bottom="0.75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C20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22" customWidth="1" min="2" max="2"/>
    <col width="48" customWidth="1" min="3" max="3"/>
  </cols>
  <sheetData>
    <row r="1" ht="42" customHeight="1">
      <c r="A1" s="1" t="inlineStr">
        <is>
          <t>PARAMETRI CONFIGURAZIONE — REGISTRO IVA</t>
        </is>
      </c>
    </row>
    <row r="2" ht="20" customHeight="1">
      <c r="A2" s="2" t="inlineStr">
        <is>
          <t>Configurare i valori della colonna B. Non modificare etichette. | Aggiornato al: 01/06/2026</t>
        </is>
      </c>
    </row>
    <row r="3" ht="10" customHeight="1"/>
    <row r="4" ht="22" customHeight="1">
      <c r="A4" s="11" t="inlineStr">
        <is>
          <t>Parametro</t>
        </is>
      </c>
      <c r="B4" s="11" t="inlineStr">
        <is>
          <t>Valore</t>
        </is>
      </c>
      <c r="C4" s="11" t="inlineStr">
        <is>
          <t>Note</t>
        </is>
      </c>
    </row>
    <row r="5" ht="18" customHeight="1">
      <c r="A5" s="12" t="inlineStr">
        <is>
          <t>Dati aziendali e configurazione</t>
        </is>
      </c>
      <c r="B5" s="12" t="inlineStr"/>
      <c r="C5" s="12" t="inlineStr"/>
    </row>
    <row r="6" ht="18" customHeight="1">
      <c r="A6" s="6" t="inlineStr">
        <is>
          <t>Ragione sociale</t>
        </is>
      </c>
      <c r="B6" s="13" t="inlineStr">
        <is>
          <t>Studio Alfa S.r.l.</t>
        </is>
      </c>
      <c r="C6" s="7" t="inlineStr">
        <is>
          <t>Nome o ragione sociale dell'azienda</t>
        </is>
      </c>
    </row>
    <row r="7" ht="18" customHeight="1">
      <c r="A7" s="8" t="inlineStr">
        <is>
          <t>Partita IVA</t>
        </is>
      </c>
      <c r="B7" s="13" t="inlineStr">
        <is>
          <t>01234567890</t>
        </is>
      </c>
      <c r="C7" s="9" t="inlineStr">
        <is>
          <t>11 cifre numeriche</t>
        </is>
      </c>
    </row>
    <row r="8" ht="18" customHeight="1">
      <c r="A8" s="6" t="inlineStr">
        <is>
          <t>Codice fiscale</t>
        </is>
      </c>
      <c r="B8" s="13" t="inlineStr">
        <is>
          <t>01234567890ABCD</t>
        </is>
      </c>
      <c r="C8" s="7" t="inlineStr">
        <is>
          <t>16 caratteri alfanumerici se diverso da P.IVA</t>
        </is>
      </c>
    </row>
    <row r="9" ht="18" customHeight="1">
      <c r="A9" s="8" t="inlineStr">
        <is>
          <t>Regime fiscale</t>
        </is>
      </c>
      <c r="B9" s="13" t="inlineStr">
        <is>
          <t>Ordinario</t>
        </is>
      </c>
      <c r="C9" s="9" t="inlineStr">
        <is>
          <t>Ordinario / Forfettario / Semplificato</t>
        </is>
      </c>
    </row>
    <row r="10" ht="18" customHeight="1">
      <c r="A10" s="6" t="inlineStr">
        <is>
          <t>Anno di lavoro</t>
        </is>
      </c>
      <c r="B10" s="13" t="n">
        <v>2026</v>
      </c>
      <c r="C10" s="7" t="inlineStr">
        <is>
          <t>Anno fiscale di riferimento</t>
        </is>
      </c>
    </row>
    <row r="11" ht="18" customHeight="1">
      <c r="A11" s="8" t="inlineStr">
        <is>
          <t>Codice SDI</t>
        </is>
      </c>
      <c r="B11" s="13" t="inlineStr">
        <is>
          <t>0000000</t>
        </is>
      </c>
      <c r="C11" s="9" t="inlineStr">
        <is>
          <t>7 caratteri alfanumerici</t>
        </is>
      </c>
    </row>
    <row r="12" ht="18" customHeight="1">
      <c r="A12" s="6" t="inlineStr">
        <is>
          <t>PEC</t>
        </is>
      </c>
      <c r="B12" s="13" t="inlineStr">
        <is>
          <t>studioalfa@pec.it</t>
        </is>
      </c>
      <c r="C12" s="7" t="inlineStr">
        <is>
          <t>Posta elettronica certificata</t>
        </is>
      </c>
    </row>
    <row r="13" ht="18" customHeight="1">
      <c r="A13" s="8" t="inlineStr">
        <is>
          <t>IVA 4%</t>
        </is>
      </c>
      <c r="B13" s="14" t="n">
        <v>0.04</v>
      </c>
      <c r="C13" s="9" t="inlineStr">
        <is>
          <t>Aliquota ridotta (es. beni prima necessità)</t>
        </is>
      </c>
    </row>
    <row r="14" ht="18" customHeight="1">
      <c r="A14" s="6" t="inlineStr">
        <is>
          <t>IVA 10%</t>
        </is>
      </c>
      <c r="B14" s="14" t="n">
        <v>0.1</v>
      </c>
      <c r="C14" s="7" t="inlineStr">
        <is>
          <t>Aliquota intermedia</t>
        </is>
      </c>
    </row>
    <row r="15" ht="18" customHeight="1">
      <c r="A15" s="8" t="inlineStr">
        <is>
          <t>IVA 22%</t>
        </is>
      </c>
      <c r="B15" s="14" t="n">
        <v>0.22</v>
      </c>
      <c r="C15" s="9" t="inlineStr">
        <is>
          <t>Aliquota ordinaria</t>
        </is>
      </c>
    </row>
    <row r="16" ht="18" customHeight="1">
      <c r="A16" s="6" t="inlineStr">
        <is>
          <t>Aliquota default</t>
        </is>
      </c>
      <c r="B16" s="14" t="n">
        <v>0.22</v>
      </c>
      <c r="C16" s="7" t="inlineStr">
        <is>
          <t>Aliquota predefinita per nuovi inserimenti</t>
        </is>
      </c>
    </row>
    <row r="17" ht="18" customHeight="1">
      <c r="A17" s="8" t="inlineStr">
        <is>
          <t>Data inizio periodo</t>
        </is>
      </c>
      <c r="B17" s="69" t="n">
        <v>46023</v>
      </c>
      <c r="C17" s="9" t="inlineStr">
        <is>
          <t>Inizio periodo di lavoro (filtri)</t>
        </is>
      </c>
    </row>
    <row r="18" ht="18" customHeight="1">
      <c r="A18" s="6" t="inlineStr">
        <is>
          <t>Data fine periodo</t>
        </is>
      </c>
      <c r="B18" s="69" t="n">
        <v>46387</v>
      </c>
      <c r="C18" s="7" t="inlineStr">
        <is>
          <t>Fine periodo di lavoro (filtri)</t>
        </is>
      </c>
    </row>
    <row r="19" ht="18" customHeight="1">
      <c r="A19" s="8" t="inlineStr">
        <is>
          <t>Soglia scadenze (giorni)</t>
        </is>
      </c>
      <c r="B19" s="13" t="n">
        <v>7</v>
      </c>
      <c r="C19" s="9" t="inlineStr">
        <is>
          <t>Numero giorni per evidenziare scadenze imminenti</t>
        </is>
      </c>
    </row>
    <row r="20" ht="18" customHeight="1">
      <c r="A20" s="6" t="inlineStr">
        <is>
          <t>Formato valuta</t>
        </is>
      </c>
      <c r="B20" s="13" t="inlineStr">
        <is>
          <t>€</t>
        </is>
      </c>
      <c r="C20" s="7" t="inlineStr">
        <is>
          <t>Solo informativo</t>
        </is>
      </c>
    </row>
  </sheetData>
  <mergeCells count="2">
    <mergeCell ref="A1:C1"/>
    <mergeCell ref="A2:C2"/>
  </mergeCells>
  <dataValidations count="2">
    <dataValidation sqref="B9" showErrorMessage="1" showInputMessage="1" allowBlank="0" type="list">
      <formula1>"Ordinario,Forfettario,Semplificato"</formula1>
    </dataValidation>
    <dataValidation sqref="B13:B16" showErrorMessage="1" showInputMessage="1" allowBlank="1" type="decimal" operator="between">
      <formula1>0</formula1>
      <formula2>1</formula2>
    </dataValidation>
  </dataValidations>
  <pageMargins left="0.5" right="0.5" top="0.75" bottom="0.75" header="0.5" footer="0.5"/>
  <pageSetup orientation="landscape" fitToWidth="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R20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5" customWidth="1" min="1" max="1"/>
    <col width="16" customWidth="1" min="2" max="2"/>
    <col width="20" customWidth="1" min="3" max="3"/>
    <col width="30" customWidth="1" min="4" max="4"/>
    <col width="26" customWidth="1" min="5" max="5"/>
    <col width="36" customWidth="1" min="6" max="6"/>
    <col width="20" customWidth="1" min="7" max="7"/>
    <col width="16" customWidth="1" min="8" max="8"/>
    <col width="10" customWidth="1" min="9" max="9"/>
    <col width="14" customWidth="1" min="10" max="10"/>
    <col width="20" customWidth="1" min="11" max="11"/>
    <col width="15" customWidth="1" min="12" max="12"/>
    <col width="10" customWidth="1" min="13" max="13"/>
    <col width="12" customWidth="1" min="14" max="14"/>
    <col width="16" customWidth="1" min="15" max="15"/>
    <col width="26" customWidth="1" min="16" max="16"/>
    <col width="15" customWidth="1" min="17" max="17"/>
    <col width="16" customWidth="1" min="18" max="18"/>
  </cols>
  <sheetData>
    <row r="1" ht="42" customHeight="1">
      <c r="A1" s="1" t="inlineStr">
        <is>
          <t>REGISTRO IVA — FATTURE EMESSE E RICEVUTE</t>
        </is>
      </c>
    </row>
    <row r="2" ht="20" customHeight="1">
      <c r="A2" s="2" t="inlineStr">
        <is>
          <t>Inserire le fatture nelle celle gialle. Le colonne J, K, M, R sono calcolate automaticamente. | Aggiornato al: 01/06/2026</t>
        </is>
      </c>
    </row>
    <row r="3" ht="10" customHeight="1"/>
    <row r="4" ht="36" customHeight="1">
      <c r="A4" s="11" t="inlineStr">
        <is>
          <t>Data documento</t>
        </is>
      </c>
      <c r="B4" s="11" t="inlineStr">
        <is>
          <t>Tipo registro</t>
        </is>
      </c>
      <c r="C4" s="11" t="inlineStr">
        <is>
          <t>Numero documento</t>
        </is>
      </c>
      <c r="D4" s="11" t="inlineStr">
        <is>
          <t>Controparte</t>
        </is>
      </c>
      <c r="E4" s="11" t="inlineStr">
        <is>
          <t>P.IVA / CF controparte</t>
        </is>
      </c>
      <c r="F4" s="11" t="inlineStr">
        <is>
          <t>Descrizione operazione</t>
        </is>
      </c>
      <c r="G4" s="11" t="inlineStr">
        <is>
          <t>Natura / Aliquota</t>
        </is>
      </c>
      <c r="H4" s="11" t="inlineStr">
        <is>
          <t>Imponibile €</t>
        </is>
      </c>
      <c r="I4" s="11" t="inlineStr">
        <is>
          <t>IVA %</t>
        </is>
      </c>
      <c r="J4" s="11" t="inlineStr">
        <is>
          <t>IVA €</t>
        </is>
      </c>
      <c r="K4" s="11" t="inlineStr">
        <is>
          <t>Totale documento €</t>
        </is>
      </c>
      <c r="L4" s="11" t="inlineStr">
        <is>
          <t>Data registrazione</t>
        </is>
      </c>
      <c r="M4" s="11" t="inlineStr">
        <is>
          <t>Mese</t>
        </is>
      </c>
      <c r="N4" s="11" t="inlineStr">
        <is>
          <t>Protocollo</t>
        </is>
      </c>
      <c r="O4" s="11" t="inlineStr">
        <is>
          <t>Stato</t>
        </is>
      </c>
      <c r="P4" s="11" t="inlineStr">
        <is>
          <t>Note</t>
        </is>
      </c>
      <c r="Q4" s="11" t="inlineStr">
        <is>
          <t>Scadenza</t>
        </is>
      </c>
      <c r="R4" s="11" t="inlineStr">
        <is>
          <t>Giorni a scadenza</t>
        </is>
      </c>
    </row>
    <row r="5" ht="18" customHeight="1">
      <c r="A5" s="70" t="n">
        <v>46024</v>
      </c>
      <c r="B5" s="17" t="inlineStr">
        <is>
          <t>Vendite</t>
        </is>
      </c>
      <c r="C5" s="17" t="inlineStr">
        <is>
          <t>FT 1/2026</t>
        </is>
      </c>
      <c r="D5" s="18" t="inlineStr">
        <is>
          <t>Marco Rossi</t>
        </is>
      </c>
      <c r="E5" s="18" t="inlineStr">
        <is>
          <t>RSSMRC80A01F205X</t>
        </is>
      </c>
      <c r="F5" s="18" t="inlineStr">
        <is>
          <t>Consulenza gestionale</t>
        </is>
      </c>
      <c r="G5" s="17" t="inlineStr">
        <is>
          <t>22%</t>
        </is>
      </c>
      <c r="H5" s="71" t="n">
        <v>1250</v>
      </c>
      <c r="I5" s="20" t="n">
        <v>0.22</v>
      </c>
      <c r="J5" s="72">
        <f>IF(OR(G5="Esente",G5="Non imponibile",G5="Fuori campo",G5="Reverse charge"),0,H5*I5)</f>
        <v/>
      </c>
      <c r="K5" s="72">
        <f>H5+J5</f>
        <v/>
      </c>
      <c r="L5" s="70" t="n">
        <v>46024</v>
      </c>
      <c r="M5" s="22">
        <f>TEXT(A5,"mmmm")</f>
        <v/>
      </c>
      <c r="N5" s="17" t="n">
        <v>1</v>
      </c>
      <c r="O5" s="17" t="inlineStr">
        <is>
          <t>Registrato</t>
        </is>
      </c>
      <c r="P5" s="18" t="inlineStr"/>
      <c r="Q5" s="70" t="n">
        <v>46055</v>
      </c>
      <c r="R5" s="23">
        <f>IF(Q5="","",Q5-TODAY())</f>
        <v/>
      </c>
    </row>
    <row r="6" ht="18" customHeight="1">
      <c r="A6" s="70" t="n">
        <v>46027</v>
      </c>
      <c r="B6" s="17" t="inlineStr">
        <is>
          <t>Acquisti</t>
        </is>
      </c>
      <c r="C6" s="17" t="inlineStr">
        <is>
          <t>FA 15</t>
        </is>
      </c>
      <c r="D6" s="18" t="inlineStr">
        <is>
          <t>Studio Bianchi</t>
        </is>
      </c>
      <c r="E6" s="18" t="inlineStr">
        <is>
          <t>02468135790</t>
        </is>
      </c>
      <c r="F6" s="18" t="inlineStr">
        <is>
          <t>Cancelleria ufficio</t>
        </is>
      </c>
      <c r="G6" s="17" t="inlineStr">
        <is>
          <t>22%</t>
        </is>
      </c>
      <c r="H6" s="71" t="n">
        <v>86.40000000000001</v>
      </c>
      <c r="I6" s="20" t="n">
        <v>0.22</v>
      </c>
      <c r="J6" s="73">
        <f>IF(OR(G6="Esente",G6="Non imponibile",G6="Fuori campo",G6="Reverse charge"),0,H6*I6)</f>
        <v/>
      </c>
      <c r="K6" s="73">
        <f>H6+J6</f>
        <v/>
      </c>
      <c r="L6" s="70" t="n">
        <v>46027</v>
      </c>
      <c r="M6" s="25">
        <f>TEXT(A6,"mmmm")</f>
        <v/>
      </c>
      <c r="N6" s="17" t="n">
        <v>2</v>
      </c>
      <c r="O6" s="17" t="inlineStr">
        <is>
          <t>Registrato</t>
        </is>
      </c>
      <c r="P6" s="18" t="inlineStr"/>
      <c r="Q6" s="70" t="n">
        <v>46058</v>
      </c>
      <c r="R6" s="26">
        <f>IF(Q6="","",Q6-TODAY())</f>
        <v/>
      </c>
    </row>
    <row r="7" ht="18" customHeight="1">
      <c r="A7" s="70" t="n">
        <v>46032</v>
      </c>
      <c r="B7" s="17" t="inlineStr">
        <is>
          <t>Vendite</t>
        </is>
      </c>
      <c r="C7" s="17" t="inlineStr">
        <is>
          <t>FT 2/2026</t>
        </is>
      </c>
      <c r="D7" s="18" t="inlineStr">
        <is>
          <t>Giulia Bianchi</t>
        </is>
      </c>
      <c r="E7" s="18" t="inlineStr">
        <is>
          <t>BNCGLI85B45H501Z</t>
        </is>
      </c>
      <c r="F7" s="18" t="inlineStr">
        <is>
          <t>Servizi professionali</t>
        </is>
      </c>
      <c r="G7" s="17" t="inlineStr">
        <is>
          <t>22%</t>
        </is>
      </c>
      <c r="H7" s="71" t="n">
        <v>950</v>
      </c>
      <c r="I7" s="20" t="n">
        <v>0.22</v>
      </c>
      <c r="J7" s="72">
        <f>IF(OR(G7="Esente",G7="Non imponibile",G7="Fuori campo",G7="Reverse charge"),0,H7*I7)</f>
        <v/>
      </c>
      <c r="K7" s="72">
        <f>H7+J7</f>
        <v/>
      </c>
      <c r="L7" s="70" t="n">
        <v>46032</v>
      </c>
      <c r="M7" s="22">
        <f>TEXT(A7,"mmmm")</f>
        <v/>
      </c>
      <c r="N7" s="17" t="n">
        <v>3</v>
      </c>
      <c r="O7" s="17" t="inlineStr">
        <is>
          <t>Da registrare</t>
        </is>
      </c>
      <c r="P7" s="18" t="inlineStr"/>
      <c r="Q7" s="70" t="n">
        <v>46063</v>
      </c>
      <c r="R7" s="23">
        <f>IF(Q7="","",Q7-TODAY())</f>
        <v/>
      </c>
    </row>
    <row r="8" ht="18" customHeight="1">
      <c r="A8" s="70" t="n">
        <v>46037</v>
      </c>
      <c r="B8" s="17" t="inlineStr">
        <is>
          <t>Acquisti</t>
        </is>
      </c>
      <c r="C8" s="17" t="inlineStr">
        <is>
          <t>FAT 220</t>
        </is>
      </c>
      <c r="D8" s="18" t="inlineStr">
        <is>
          <t>Cartoleria Centro</t>
        </is>
      </c>
      <c r="E8" s="18" t="inlineStr">
        <is>
          <t>11223344556</t>
        </is>
      </c>
      <c r="F8" s="18" t="inlineStr">
        <is>
          <t>Materiale di consumo</t>
        </is>
      </c>
      <c r="G8" s="17" t="inlineStr">
        <is>
          <t>22%</t>
        </is>
      </c>
      <c r="H8" s="71" t="n">
        <v>132</v>
      </c>
      <c r="I8" s="20" t="n">
        <v>0.22</v>
      </c>
      <c r="J8" s="73">
        <f>IF(OR(G8="Esente",G8="Non imponibile",G8="Fuori campo",G8="Reverse charge"),0,H8*I8)</f>
        <v/>
      </c>
      <c r="K8" s="73">
        <f>H8+J8</f>
        <v/>
      </c>
      <c r="L8" s="70" t="n">
        <v>46037</v>
      </c>
      <c r="M8" s="25">
        <f>TEXT(A8,"mmmm")</f>
        <v/>
      </c>
      <c r="N8" s="17" t="n">
        <v>4</v>
      </c>
      <c r="O8" s="17" t="inlineStr">
        <is>
          <t>Registrato</t>
        </is>
      </c>
      <c r="P8" s="18" t="inlineStr"/>
      <c r="Q8" s="70" t="n">
        <v>46068</v>
      </c>
      <c r="R8" s="26">
        <f>IF(Q8="","",Q8-TODAY())</f>
        <v/>
      </c>
    </row>
    <row r="9" ht="18" customHeight="1">
      <c r="A9" s="70" t="n">
        <v>46042</v>
      </c>
      <c r="B9" s="17" t="inlineStr">
        <is>
          <t>Vendite</t>
        </is>
      </c>
      <c r="C9" s="17" t="inlineStr">
        <is>
          <t>FT 3/2026</t>
        </is>
      </c>
      <c r="D9" s="18" t="inlineStr">
        <is>
          <t>Alessandro Esposito</t>
        </is>
      </c>
      <c r="E9" s="18" t="inlineStr">
        <is>
          <t>SPSLSN79D10F839Q</t>
        </is>
      </c>
      <c r="F9" s="18" t="inlineStr">
        <is>
          <t>Progettazione tecnica</t>
        </is>
      </c>
      <c r="G9" s="17" t="inlineStr">
        <is>
          <t>22%</t>
        </is>
      </c>
      <c r="H9" s="71" t="n">
        <v>2400</v>
      </c>
      <c r="I9" s="20" t="n">
        <v>0.22</v>
      </c>
      <c r="J9" s="72">
        <f>IF(OR(G9="Esente",G9="Non imponibile",G9="Fuori campo",G9="Reverse charge"),0,H9*I9)</f>
        <v/>
      </c>
      <c r="K9" s="72">
        <f>H9+J9</f>
        <v/>
      </c>
      <c r="L9" s="70" t="n">
        <v>46042</v>
      </c>
      <c r="M9" s="22">
        <f>TEXT(A9,"mmmm")</f>
        <v/>
      </c>
      <c r="N9" s="17" t="n">
        <v>5</v>
      </c>
      <c r="O9" s="17" t="inlineStr">
        <is>
          <t>Da verificare</t>
        </is>
      </c>
      <c r="P9" s="18" t="inlineStr"/>
      <c r="Q9" s="70" t="n">
        <v>46073</v>
      </c>
      <c r="R9" s="23">
        <f>IF(Q9="","",Q9-TODAY())</f>
        <v/>
      </c>
    </row>
    <row r="10" ht="18" customHeight="1">
      <c r="A10" s="70" t="n">
        <v>46046</v>
      </c>
      <c r="B10" s="17" t="inlineStr">
        <is>
          <t>Acquisti</t>
        </is>
      </c>
      <c r="C10" s="17" t="inlineStr">
        <is>
          <t>48/PA</t>
        </is>
      </c>
      <c r="D10" s="18" t="inlineStr">
        <is>
          <t>FastWeb</t>
        </is>
      </c>
      <c r="E10" s="18" t="inlineStr">
        <is>
          <t>12876410159</t>
        </is>
      </c>
      <c r="F10" s="18" t="inlineStr">
        <is>
          <t>Servizi internet</t>
        </is>
      </c>
      <c r="G10" s="17" t="inlineStr">
        <is>
          <t>22%</t>
        </is>
      </c>
      <c r="H10" s="71" t="n">
        <v>49.9</v>
      </c>
      <c r="I10" s="20" t="n">
        <v>0.22</v>
      </c>
      <c r="J10" s="73">
        <f>IF(OR(G10="Esente",G10="Non imponibile",G10="Fuori campo",G10="Reverse charge"),0,H10*I10)</f>
        <v/>
      </c>
      <c r="K10" s="73">
        <f>H10+J10</f>
        <v/>
      </c>
      <c r="L10" s="70" t="n">
        <v>46046</v>
      </c>
      <c r="M10" s="25">
        <f>TEXT(A10,"mmmm")</f>
        <v/>
      </c>
      <c r="N10" s="17" t="n">
        <v>6</v>
      </c>
      <c r="O10" s="17" t="inlineStr">
        <is>
          <t>Registrato</t>
        </is>
      </c>
      <c r="P10" s="18" t="inlineStr"/>
      <c r="Q10" s="70" t="n">
        <v>46077</v>
      </c>
      <c r="R10" s="26">
        <f>IF(Q10="","",Q10-TODAY())</f>
        <v/>
      </c>
    </row>
    <row r="11" ht="18" customHeight="1">
      <c r="A11" s="70" t="n">
        <v>46049</v>
      </c>
      <c r="B11" s="17" t="inlineStr">
        <is>
          <t>Vendite</t>
        </is>
      </c>
      <c r="C11" s="17" t="inlineStr">
        <is>
          <t>FT 4/2026</t>
        </is>
      </c>
      <c r="D11" s="18" t="inlineStr">
        <is>
          <t>Luca Ferri</t>
        </is>
      </c>
      <c r="E11" s="18" t="inlineStr">
        <is>
          <t>FRRLCU88L12H501N</t>
        </is>
      </c>
      <c r="F11" s="18" t="inlineStr">
        <is>
          <t>Formazione online</t>
        </is>
      </c>
      <c r="G11" s="17" t="inlineStr">
        <is>
          <t>Esente</t>
        </is>
      </c>
      <c r="H11" s="71" t="n">
        <v>800</v>
      </c>
      <c r="I11" s="20" t="n">
        <v>0</v>
      </c>
      <c r="J11" s="72">
        <f>IF(OR(G11="Esente",G11="Non imponibile",G11="Fuori campo",G11="Reverse charge"),0,H11*I11)</f>
        <v/>
      </c>
      <c r="K11" s="72">
        <f>H11+J11</f>
        <v/>
      </c>
      <c r="L11" s="70" t="n">
        <v>46049</v>
      </c>
      <c r="M11" s="22">
        <f>TEXT(A11,"mmmm")</f>
        <v/>
      </c>
      <c r="N11" s="17" t="n">
        <v>7</v>
      </c>
      <c r="O11" s="17" t="inlineStr">
        <is>
          <t>Registrato</t>
        </is>
      </c>
      <c r="P11" s="18" t="inlineStr"/>
      <c r="Q11" s="70" t="n">
        <v>46080</v>
      </c>
      <c r="R11" s="23">
        <f>IF(Q11="","",Q11-TODAY())</f>
        <v/>
      </c>
    </row>
    <row r="12" ht="18" customHeight="1">
      <c r="A12" s="70" t="n">
        <v>46051</v>
      </c>
      <c r="B12" s="17" t="inlineStr">
        <is>
          <t>Acquisti</t>
        </is>
      </c>
      <c r="C12" s="17" t="inlineStr">
        <is>
          <t>99</t>
        </is>
      </c>
      <c r="D12" s="18" t="inlineStr">
        <is>
          <t>Comune di Firenze</t>
        </is>
      </c>
      <c r="E12" s="18" t="inlineStr">
        <is>
          <t>01356590482</t>
        </is>
      </c>
      <c r="F12" s="18" t="inlineStr">
        <is>
          <t>Diritti di segreteria</t>
        </is>
      </c>
      <c r="G12" s="17" t="inlineStr">
        <is>
          <t>Fuori campo</t>
        </is>
      </c>
      <c r="H12" s="71" t="n">
        <v>45</v>
      </c>
      <c r="I12" s="20" t="n">
        <v>0</v>
      </c>
      <c r="J12" s="73">
        <f>IF(OR(G12="Esente",G12="Non imponibile",G12="Fuori campo",G12="Reverse charge"),0,H12*I12)</f>
        <v/>
      </c>
      <c r="K12" s="73">
        <f>H12+J12</f>
        <v/>
      </c>
      <c r="L12" s="70" t="n">
        <v>46051</v>
      </c>
      <c r="M12" s="25">
        <f>TEXT(A12,"mmmm")</f>
        <v/>
      </c>
      <c r="N12" s="17" t="n">
        <v>8</v>
      </c>
      <c r="O12" s="17" t="inlineStr">
        <is>
          <t>Da registrare</t>
        </is>
      </c>
      <c r="P12" s="18" t="inlineStr"/>
      <c r="Q12" s="70" t="n">
        <v>46082</v>
      </c>
      <c r="R12" s="26">
        <f>IF(Q12="","",Q12-TODAY())</f>
        <v/>
      </c>
    </row>
    <row r="13" ht="18" customHeight="1">
      <c r="A13" s="70" t="n">
        <v>46056</v>
      </c>
      <c r="B13" s="17" t="inlineStr">
        <is>
          <t>Vendite</t>
        </is>
      </c>
      <c r="C13" s="17" t="inlineStr">
        <is>
          <t>FT 5/2026</t>
        </is>
      </c>
      <c r="D13" s="18" t="inlineStr">
        <is>
          <t>Carla Mancini</t>
        </is>
      </c>
      <c r="E13" s="18" t="inlineStr">
        <is>
          <t>MNCCLR92C41H501V</t>
        </is>
      </c>
      <c r="F13" s="18" t="inlineStr">
        <is>
          <t>Analisi dati</t>
        </is>
      </c>
      <c r="G13" s="17" t="inlineStr">
        <is>
          <t>22%</t>
        </is>
      </c>
      <c r="H13" s="71" t="n">
        <v>1800</v>
      </c>
      <c r="I13" s="20" t="n">
        <v>0.22</v>
      </c>
      <c r="J13" s="72">
        <f>IF(OR(G13="Esente",G13="Non imponibile",G13="Fuori campo",G13="Reverse charge"),0,H13*I13)</f>
        <v/>
      </c>
      <c r="K13" s="72">
        <f>H13+J13</f>
        <v/>
      </c>
      <c r="L13" s="70" t="n">
        <v>46056</v>
      </c>
      <c r="M13" s="22">
        <f>TEXT(A13,"mmmm")</f>
        <v/>
      </c>
      <c r="N13" s="17" t="n">
        <v>9</v>
      </c>
      <c r="O13" s="17" t="inlineStr">
        <is>
          <t>Registrato</t>
        </is>
      </c>
      <c r="P13" s="18" t="inlineStr"/>
      <c r="Q13" s="70" t="n">
        <v>46084</v>
      </c>
      <c r="R13" s="23">
        <f>IF(Q13="","",Q13-TODAY())</f>
        <v/>
      </c>
    </row>
    <row r="14" ht="18" customHeight="1">
      <c r="A14" s="70" t="n">
        <v>46060</v>
      </c>
      <c r="B14" s="17" t="inlineStr">
        <is>
          <t>Acquisti</t>
        </is>
      </c>
      <c r="C14" s="17" t="inlineStr">
        <is>
          <t>FA 28</t>
        </is>
      </c>
      <c r="D14" s="18" t="inlineStr">
        <is>
          <t>Tipografia Moderna</t>
        </is>
      </c>
      <c r="E14" s="18" t="inlineStr">
        <is>
          <t>09988776655</t>
        </is>
      </c>
      <c r="F14" s="18" t="inlineStr">
        <is>
          <t>Materiale promozionale</t>
        </is>
      </c>
      <c r="G14" s="17" t="inlineStr">
        <is>
          <t>22%</t>
        </is>
      </c>
      <c r="H14" s="71" t="n">
        <v>320</v>
      </c>
      <c r="I14" s="20" t="n">
        <v>0.22</v>
      </c>
      <c r="J14" s="73">
        <f>IF(OR(G14="Esente",G14="Non imponibile",G14="Fuori campo",G14="Reverse charge"),0,H14*I14)</f>
        <v/>
      </c>
      <c r="K14" s="73">
        <f>H14+J14</f>
        <v/>
      </c>
      <c r="L14" s="70" t="n">
        <v>46060</v>
      </c>
      <c r="M14" s="25">
        <f>TEXT(A14,"mmmm")</f>
        <v/>
      </c>
      <c r="N14" s="17" t="n">
        <v>10</v>
      </c>
      <c r="O14" s="17" t="inlineStr">
        <is>
          <t>Registrato</t>
        </is>
      </c>
      <c r="P14" s="18" t="inlineStr"/>
      <c r="Q14" s="70" t="n">
        <v>46088</v>
      </c>
      <c r="R14" s="26">
        <f>IF(Q14="","",Q14-TODAY())</f>
        <v/>
      </c>
    </row>
    <row r="15" ht="18" customHeight="1">
      <c r="A15" s="70" t="n">
        <v>46067</v>
      </c>
      <c r="B15" s="17" t="inlineStr">
        <is>
          <t>Vendite</t>
        </is>
      </c>
      <c r="C15" s="17" t="inlineStr">
        <is>
          <t>FT 6/2026</t>
        </is>
      </c>
      <c r="D15" s="18" t="inlineStr">
        <is>
          <t>Roberto Neri</t>
        </is>
      </c>
      <c r="E15" s="18" t="inlineStr">
        <is>
          <t>NRERRT70E10A944K</t>
        </is>
      </c>
      <c r="F15" s="18" t="inlineStr">
        <is>
          <t>Supporto informatico</t>
        </is>
      </c>
      <c r="G15" s="17" t="inlineStr">
        <is>
          <t>22%</t>
        </is>
      </c>
      <c r="H15" s="71" t="n">
        <v>600</v>
      </c>
      <c r="I15" s="20" t="n">
        <v>0.22</v>
      </c>
      <c r="J15" s="72">
        <f>IF(OR(G15="Esente",G15="Non imponibile",G15="Fuori campo",G15="Reverse charge"),0,H15*I15)</f>
        <v/>
      </c>
      <c r="K15" s="72">
        <f>H15+J15</f>
        <v/>
      </c>
      <c r="L15" s="70" t="n">
        <v>46067</v>
      </c>
      <c r="M15" s="22">
        <f>TEXT(A15,"mmmm")</f>
        <v/>
      </c>
      <c r="N15" s="17" t="n">
        <v>11</v>
      </c>
      <c r="O15" s="17" t="inlineStr">
        <is>
          <t>Da verificare</t>
        </is>
      </c>
      <c r="P15" s="18" t="inlineStr"/>
      <c r="Q15" s="70" t="n">
        <v>46095</v>
      </c>
      <c r="R15" s="23">
        <f>IF(Q15="","",Q15-TODAY())</f>
        <v/>
      </c>
    </row>
    <row r="16" ht="18" customHeight="1">
      <c r="A16" s="70" t="n">
        <v>46073</v>
      </c>
      <c r="B16" s="17" t="inlineStr">
        <is>
          <t>Acquisti</t>
        </is>
      </c>
      <c r="C16" s="17" t="inlineStr">
        <is>
          <t>RIC 05</t>
        </is>
      </c>
      <c r="D16" s="18" t="inlineStr">
        <is>
          <t>Eni Gas e Luce</t>
        </is>
      </c>
      <c r="E16" s="18" t="inlineStr">
        <is>
          <t>13115499999</t>
        </is>
      </c>
      <c r="F16" s="18" t="inlineStr">
        <is>
          <t>Utenze gas e luce</t>
        </is>
      </c>
      <c r="G16" s="17" t="inlineStr">
        <is>
          <t>10%</t>
        </is>
      </c>
      <c r="H16" s="71" t="n">
        <v>215.6</v>
      </c>
      <c r="I16" s="20" t="n">
        <v>0.1</v>
      </c>
      <c r="J16" s="73">
        <f>IF(OR(G16="Esente",G16="Non imponibile",G16="Fuori campo",G16="Reverse charge"),0,H16*I16)</f>
        <v/>
      </c>
      <c r="K16" s="73">
        <f>H16+J16</f>
        <v/>
      </c>
      <c r="L16" s="70" t="n">
        <v>46073</v>
      </c>
      <c r="M16" s="25">
        <f>TEXT(A16,"mmmm")</f>
        <v/>
      </c>
      <c r="N16" s="17" t="n">
        <v>12</v>
      </c>
      <c r="O16" s="17" t="inlineStr">
        <is>
          <t>Registrato</t>
        </is>
      </c>
      <c r="P16" s="18" t="inlineStr"/>
      <c r="Q16" s="70" t="n">
        <v>46101</v>
      </c>
      <c r="R16" s="26">
        <f>IF(Q16="","",Q16-TODAY())</f>
        <v/>
      </c>
    </row>
    <row r="17">
      <c r="A17" s="27" t="n"/>
      <c r="B17" s="27" t="n"/>
      <c r="C17" s="27" t="n"/>
      <c r="D17" s="27" t="n"/>
      <c r="E17" s="27" t="n"/>
      <c r="F17" s="27" t="n"/>
      <c r="G17" s="27" t="n"/>
      <c r="H17" s="27" t="n"/>
      <c r="I17" s="27" t="n"/>
      <c r="J17" s="74">
        <f>IF(OR(G17="Esente",G17="Non imponibile",G17="Fuori campo",G17="Reverse charge"),0,H17*I17)</f>
        <v/>
      </c>
      <c r="K17" s="74">
        <f>H17+J17</f>
        <v/>
      </c>
      <c r="L17" s="27" t="n"/>
      <c r="M17" s="29">
        <f>IF(A17="","",TEXT(A17,"mmmm"))</f>
        <v/>
      </c>
      <c r="N17" s="27" t="n"/>
      <c r="O17" s="27" t="n"/>
      <c r="P17" s="27" t="n"/>
      <c r="Q17" s="27" t="n"/>
      <c r="R17" s="30">
        <f>IF(Q17="","",Q17-TODAY())</f>
        <v/>
      </c>
    </row>
    <row r="18">
      <c r="A18" s="27" t="n"/>
      <c r="B18" s="27" t="n"/>
      <c r="C18" s="27" t="n"/>
      <c r="D18" s="27" t="n"/>
      <c r="E18" s="27" t="n"/>
      <c r="F18" s="27" t="n"/>
      <c r="G18" s="27" t="n"/>
      <c r="H18" s="27" t="n"/>
      <c r="I18" s="27" t="n"/>
      <c r="J18" s="75">
        <f>IF(OR(G18="Esente",G18="Non imponibile",G18="Fuori campo",G18="Reverse charge"),0,H18*I18)</f>
        <v/>
      </c>
      <c r="K18" s="75">
        <f>H18+J18</f>
        <v/>
      </c>
      <c r="L18" s="27" t="n"/>
      <c r="M18" s="32">
        <f>IF(A18="","",TEXT(A18,"mmmm"))</f>
        <v/>
      </c>
      <c r="N18" s="27" t="n"/>
      <c r="O18" s="27" t="n"/>
      <c r="P18" s="27" t="n"/>
      <c r="Q18" s="27" t="n"/>
      <c r="R18" s="33">
        <f>IF(Q18="","",Q18-TODAY())</f>
        <v/>
      </c>
    </row>
    <row r="19">
      <c r="A19" s="27" t="n"/>
      <c r="B19" s="27" t="n"/>
      <c r="C19" s="27" t="n"/>
      <c r="D19" s="27" t="n"/>
      <c r="E19" s="27" t="n"/>
      <c r="F19" s="27" t="n"/>
      <c r="G19" s="27" t="n"/>
      <c r="H19" s="27" t="n"/>
      <c r="I19" s="27" t="n"/>
      <c r="J19" s="74">
        <f>IF(OR(G19="Esente",G19="Non imponibile",G19="Fuori campo",G19="Reverse charge"),0,H19*I19)</f>
        <v/>
      </c>
      <c r="K19" s="74">
        <f>H19+J19</f>
        <v/>
      </c>
      <c r="L19" s="27" t="n"/>
      <c r="M19" s="29">
        <f>IF(A19="","",TEXT(A19,"mmmm"))</f>
        <v/>
      </c>
      <c r="N19" s="27" t="n"/>
      <c r="O19" s="27" t="n"/>
      <c r="P19" s="27" t="n"/>
      <c r="Q19" s="27" t="n"/>
      <c r="R19" s="30">
        <f>IF(Q19="","",Q19-TODAY())</f>
        <v/>
      </c>
    </row>
    <row r="20">
      <c r="A20" s="27" t="n"/>
      <c r="B20" s="27" t="n"/>
      <c r="C20" s="27" t="n"/>
      <c r="D20" s="27" t="n"/>
      <c r="E20" s="27" t="n"/>
      <c r="F20" s="27" t="n"/>
      <c r="G20" s="27" t="n"/>
      <c r="H20" s="27" t="n"/>
      <c r="I20" s="27" t="n"/>
      <c r="J20" s="75">
        <f>IF(OR(G20="Esente",G20="Non imponibile",G20="Fuori campo",G20="Reverse charge"),0,H20*I20)</f>
        <v/>
      </c>
      <c r="K20" s="75">
        <f>H20+J20</f>
        <v/>
      </c>
      <c r="L20" s="27" t="n"/>
      <c r="M20" s="32">
        <f>IF(A20="","",TEXT(A20,"mmmm"))</f>
        <v/>
      </c>
      <c r="N20" s="27" t="n"/>
      <c r="O20" s="27" t="n"/>
      <c r="P20" s="27" t="n"/>
      <c r="Q20" s="27" t="n"/>
      <c r="R20" s="33">
        <f>IF(Q20="","",Q20-TODAY())</f>
        <v/>
      </c>
    </row>
    <row r="21">
      <c r="A21" s="27" t="n"/>
      <c r="B21" s="27" t="n"/>
      <c r="C21" s="27" t="n"/>
      <c r="D21" s="27" t="n"/>
      <c r="E21" s="27" t="n"/>
      <c r="F21" s="27" t="n"/>
      <c r="G21" s="27" t="n"/>
      <c r="H21" s="27" t="n"/>
      <c r="I21" s="27" t="n"/>
      <c r="J21" s="74">
        <f>IF(OR(G21="Esente",G21="Non imponibile",G21="Fuori campo",G21="Reverse charge"),0,H21*I21)</f>
        <v/>
      </c>
      <c r="K21" s="74">
        <f>H21+J21</f>
        <v/>
      </c>
      <c r="L21" s="27" t="n"/>
      <c r="M21" s="29">
        <f>IF(A21="","",TEXT(A21,"mmmm"))</f>
        <v/>
      </c>
      <c r="N21" s="27" t="n"/>
      <c r="O21" s="27" t="n"/>
      <c r="P21" s="27" t="n"/>
      <c r="Q21" s="27" t="n"/>
      <c r="R21" s="30">
        <f>IF(Q21="","",Q21-TODAY())</f>
        <v/>
      </c>
    </row>
    <row r="22">
      <c r="A22" s="27" t="n"/>
      <c r="B22" s="27" t="n"/>
      <c r="C22" s="27" t="n"/>
      <c r="D22" s="27" t="n"/>
      <c r="E22" s="27" t="n"/>
      <c r="F22" s="27" t="n"/>
      <c r="G22" s="27" t="n"/>
      <c r="H22" s="27" t="n"/>
      <c r="I22" s="27" t="n"/>
      <c r="J22" s="75">
        <f>IF(OR(G22="Esente",G22="Non imponibile",G22="Fuori campo",G22="Reverse charge"),0,H22*I22)</f>
        <v/>
      </c>
      <c r="K22" s="75">
        <f>H22+J22</f>
        <v/>
      </c>
      <c r="L22" s="27" t="n"/>
      <c r="M22" s="32">
        <f>IF(A22="","",TEXT(A22,"mmmm"))</f>
        <v/>
      </c>
      <c r="N22" s="27" t="n"/>
      <c r="O22" s="27" t="n"/>
      <c r="P22" s="27" t="n"/>
      <c r="Q22" s="27" t="n"/>
      <c r="R22" s="33">
        <f>IF(Q22="","",Q22-TODAY())</f>
        <v/>
      </c>
    </row>
    <row r="23">
      <c r="A23" s="27" t="n"/>
      <c r="B23" s="27" t="n"/>
      <c r="C23" s="27" t="n"/>
      <c r="D23" s="27" t="n"/>
      <c r="E23" s="27" t="n"/>
      <c r="F23" s="27" t="n"/>
      <c r="G23" s="27" t="n"/>
      <c r="H23" s="27" t="n"/>
      <c r="I23" s="27" t="n"/>
      <c r="J23" s="74">
        <f>IF(OR(G23="Esente",G23="Non imponibile",G23="Fuori campo",G23="Reverse charge"),0,H23*I23)</f>
        <v/>
      </c>
      <c r="K23" s="74">
        <f>H23+J23</f>
        <v/>
      </c>
      <c r="L23" s="27" t="n"/>
      <c r="M23" s="29">
        <f>IF(A23="","",TEXT(A23,"mmmm"))</f>
        <v/>
      </c>
      <c r="N23" s="27" t="n"/>
      <c r="O23" s="27" t="n"/>
      <c r="P23" s="27" t="n"/>
      <c r="Q23" s="27" t="n"/>
      <c r="R23" s="30">
        <f>IF(Q23="","",Q23-TODAY())</f>
        <v/>
      </c>
    </row>
    <row r="24">
      <c r="A24" s="27" t="n"/>
      <c r="B24" s="27" t="n"/>
      <c r="C24" s="27" t="n"/>
      <c r="D24" s="27" t="n"/>
      <c r="E24" s="27" t="n"/>
      <c r="F24" s="27" t="n"/>
      <c r="G24" s="27" t="n"/>
      <c r="H24" s="27" t="n"/>
      <c r="I24" s="27" t="n"/>
      <c r="J24" s="75">
        <f>IF(OR(G24="Esente",G24="Non imponibile",G24="Fuori campo",G24="Reverse charge"),0,H24*I24)</f>
        <v/>
      </c>
      <c r="K24" s="75">
        <f>H24+J24</f>
        <v/>
      </c>
      <c r="L24" s="27" t="n"/>
      <c r="M24" s="32">
        <f>IF(A24="","",TEXT(A24,"mmmm"))</f>
        <v/>
      </c>
      <c r="N24" s="27" t="n"/>
      <c r="O24" s="27" t="n"/>
      <c r="P24" s="27" t="n"/>
      <c r="Q24" s="27" t="n"/>
      <c r="R24" s="33">
        <f>IF(Q24="","",Q24-TODAY())</f>
        <v/>
      </c>
    </row>
    <row r="25">
      <c r="A25" s="27" t="n"/>
      <c r="B25" s="27" t="n"/>
      <c r="C25" s="27" t="n"/>
      <c r="D25" s="27" t="n"/>
      <c r="E25" s="27" t="n"/>
      <c r="F25" s="27" t="n"/>
      <c r="G25" s="27" t="n"/>
      <c r="H25" s="27" t="n"/>
      <c r="I25" s="27" t="n"/>
      <c r="J25" s="74">
        <f>IF(OR(G25="Esente",G25="Non imponibile",G25="Fuori campo",G25="Reverse charge"),0,H25*I25)</f>
        <v/>
      </c>
      <c r="K25" s="74">
        <f>H25+J25</f>
        <v/>
      </c>
      <c r="L25" s="27" t="n"/>
      <c r="M25" s="29">
        <f>IF(A25="","",TEXT(A25,"mmmm"))</f>
        <v/>
      </c>
      <c r="N25" s="27" t="n"/>
      <c r="O25" s="27" t="n"/>
      <c r="P25" s="27" t="n"/>
      <c r="Q25" s="27" t="n"/>
      <c r="R25" s="30">
        <f>IF(Q25="","",Q25-TODAY())</f>
        <v/>
      </c>
    </row>
    <row r="26">
      <c r="A26" s="27" t="n"/>
      <c r="B26" s="27" t="n"/>
      <c r="C26" s="27" t="n"/>
      <c r="D26" s="27" t="n"/>
      <c r="E26" s="27" t="n"/>
      <c r="F26" s="27" t="n"/>
      <c r="G26" s="27" t="n"/>
      <c r="H26" s="27" t="n"/>
      <c r="I26" s="27" t="n"/>
      <c r="J26" s="75">
        <f>IF(OR(G26="Esente",G26="Non imponibile",G26="Fuori campo",G26="Reverse charge"),0,H26*I26)</f>
        <v/>
      </c>
      <c r="K26" s="75">
        <f>H26+J26</f>
        <v/>
      </c>
      <c r="L26" s="27" t="n"/>
      <c r="M26" s="32">
        <f>IF(A26="","",TEXT(A26,"mmmm"))</f>
        <v/>
      </c>
      <c r="N26" s="27" t="n"/>
      <c r="O26" s="27" t="n"/>
      <c r="P26" s="27" t="n"/>
      <c r="Q26" s="27" t="n"/>
      <c r="R26" s="33">
        <f>IF(Q26="","",Q26-TODAY())</f>
        <v/>
      </c>
    </row>
    <row r="27">
      <c r="A27" s="27" t="n"/>
      <c r="B27" s="27" t="n"/>
      <c r="C27" s="27" t="n"/>
      <c r="D27" s="27" t="n"/>
      <c r="E27" s="27" t="n"/>
      <c r="F27" s="27" t="n"/>
      <c r="G27" s="27" t="n"/>
      <c r="H27" s="27" t="n"/>
      <c r="I27" s="27" t="n"/>
      <c r="J27" s="74">
        <f>IF(OR(G27="Esente",G27="Non imponibile",G27="Fuori campo",G27="Reverse charge"),0,H27*I27)</f>
        <v/>
      </c>
      <c r="K27" s="74">
        <f>H27+J27</f>
        <v/>
      </c>
      <c r="L27" s="27" t="n"/>
      <c r="M27" s="29">
        <f>IF(A27="","",TEXT(A27,"mmmm"))</f>
        <v/>
      </c>
      <c r="N27" s="27" t="n"/>
      <c r="O27" s="27" t="n"/>
      <c r="P27" s="27" t="n"/>
      <c r="Q27" s="27" t="n"/>
      <c r="R27" s="30">
        <f>IF(Q27="","",Q27-TODAY())</f>
        <v/>
      </c>
    </row>
    <row r="28">
      <c r="A28" s="27" t="n"/>
      <c r="B28" s="27" t="n"/>
      <c r="C28" s="27" t="n"/>
      <c r="D28" s="27" t="n"/>
      <c r="E28" s="27" t="n"/>
      <c r="F28" s="27" t="n"/>
      <c r="G28" s="27" t="n"/>
      <c r="H28" s="27" t="n"/>
      <c r="I28" s="27" t="n"/>
      <c r="J28" s="75">
        <f>IF(OR(G28="Esente",G28="Non imponibile",G28="Fuori campo",G28="Reverse charge"),0,H28*I28)</f>
        <v/>
      </c>
      <c r="K28" s="75">
        <f>H28+J28</f>
        <v/>
      </c>
      <c r="L28" s="27" t="n"/>
      <c r="M28" s="32">
        <f>IF(A28="","",TEXT(A28,"mmmm"))</f>
        <v/>
      </c>
      <c r="N28" s="27" t="n"/>
      <c r="O28" s="27" t="n"/>
      <c r="P28" s="27" t="n"/>
      <c r="Q28" s="27" t="n"/>
      <c r="R28" s="33">
        <f>IF(Q28="","",Q28-TODAY())</f>
        <v/>
      </c>
    </row>
    <row r="29">
      <c r="A29" s="27" t="n"/>
      <c r="B29" s="27" t="n"/>
      <c r="C29" s="27" t="n"/>
      <c r="D29" s="27" t="n"/>
      <c r="E29" s="27" t="n"/>
      <c r="F29" s="27" t="n"/>
      <c r="G29" s="27" t="n"/>
      <c r="H29" s="27" t="n"/>
      <c r="I29" s="27" t="n"/>
      <c r="J29" s="74">
        <f>IF(OR(G29="Esente",G29="Non imponibile",G29="Fuori campo",G29="Reverse charge"),0,H29*I29)</f>
        <v/>
      </c>
      <c r="K29" s="74">
        <f>H29+J29</f>
        <v/>
      </c>
      <c r="L29" s="27" t="n"/>
      <c r="M29" s="29">
        <f>IF(A29="","",TEXT(A29,"mmmm"))</f>
        <v/>
      </c>
      <c r="N29" s="27" t="n"/>
      <c r="O29" s="27" t="n"/>
      <c r="P29" s="27" t="n"/>
      <c r="Q29" s="27" t="n"/>
      <c r="R29" s="30">
        <f>IF(Q29="","",Q29-TODAY())</f>
        <v/>
      </c>
    </row>
    <row r="30">
      <c r="A30" s="27" t="n"/>
      <c r="B30" s="27" t="n"/>
      <c r="C30" s="27" t="n"/>
      <c r="D30" s="27" t="n"/>
      <c r="E30" s="27" t="n"/>
      <c r="F30" s="27" t="n"/>
      <c r="G30" s="27" t="n"/>
      <c r="H30" s="27" t="n"/>
      <c r="I30" s="27" t="n"/>
      <c r="J30" s="75">
        <f>IF(OR(G30="Esente",G30="Non imponibile",G30="Fuori campo",G30="Reverse charge"),0,H30*I30)</f>
        <v/>
      </c>
      <c r="K30" s="75">
        <f>H30+J30</f>
        <v/>
      </c>
      <c r="L30" s="27" t="n"/>
      <c r="M30" s="32">
        <f>IF(A30="","",TEXT(A30,"mmmm"))</f>
        <v/>
      </c>
      <c r="N30" s="27" t="n"/>
      <c r="O30" s="27" t="n"/>
      <c r="P30" s="27" t="n"/>
      <c r="Q30" s="27" t="n"/>
      <c r="R30" s="33">
        <f>IF(Q30="","",Q30-TODAY())</f>
        <v/>
      </c>
    </row>
    <row r="31">
      <c r="A31" s="27" t="n"/>
      <c r="B31" s="27" t="n"/>
      <c r="C31" s="27" t="n"/>
      <c r="D31" s="27" t="n"/>
      <c r="E31" s="27" t="n"/>
      <c r="F31" s="27" t="n"/>
      <c r="G31" s="27" t="n"/>
      <c r="H31" s="27" t="n"/>
      <c r="I31" s="27" t="n"/>
      <c r="J31" s="74">
        <f>IF(OR(G31="Esente",G31="Non imponibile",G31="Fuori campo",G31="Reverse charge"),0,H31*I31)</f>
        <v/>
      </c>
      <c r="K31" s="74">
        <f>H31+J31</f>
        <v/>
      </c>
      <c r="L31" s="27" t="n"/>
      <c r="M31" s="29">
        <f>IF(A31="","",TEXT(A31,"mmmm"))</f>
        <v/>
      </c>
      <c r="N31" s="27" t="n"/>
      <c r="O31" s="27" t="n"/>
      <c r="P31" s="27" t="n"/>
      <c r="Q31" s="27" t="n"/>
      <c r="R31" s="30">
        <f>IF(Q31="","",Q31-TODAY())</f>
        <v/>
      </c>
    </row>
    <row r="32">
      <c r="A32" s="27" t="n"/>
      <c r="B32" s="27" t="n"/>
      <c r="C32" s="27" t="n"/>
      <c r="D32" s="27" t="n"/>
      <c r="E32" s="27" t="n"/>
      <c r="F32" s="27" t="n"/>
      <c r="G32" s="27" t="n"/>
      <c r="H32" s="27" t="n"/>
      <c r="I32" s="27" t="n"/>
      <c r="J32" s="75">
        <f>IF(OR(G32="Esente",G32="Non imponibile",G32="Fuori campo",G32="Reverse charge"),0,H32*I32)</f>
        <v/>
      </c>
      <c r="K32" s="75">
        <f>H32+J32</f>
        <v/>
      </c>
      <c r="L32" s="27" t="n"/>
      <c r="M32" s="32">
        <f>IF(A32="","",TEXT(A32,"mmmm"))</f>
        <v/>
      </c>
      <c r="N32" s="27" t="n"/>
      <c r="O32" s="27" t="n"/>
      <c r="P32" s="27" t="n"/>
      <c r="Q32" s="27" t="n"/>
      <c r="R32" s="33">
        <f>IF(Q32="","",Q32-TODAY())</f>
        <v/>
      </c>
    </row>
    <row r="33">
      <c r="A33" s="27" t="n"/>
      <c r="B33" s="27" t="n"/>
      <c r="C33" s="27" t="n"/>
      <c r="D33" s="27" t="n"/>
      <c r="E33" s="27" t="n"/>
      <c r="F33" s="27" t="n"/>
      <c r="G33" s="27" t="n"/>
      <c r="H33" s="27" t="n"/>
      <c r="I33" s="27" t="n"/>
      <c r="J33" s="74">
        <f>IF(OR(G33="Esente",G33="Non imponibile",G33="Fuori campo",G33="Reverse charge"),0,H33*I33)</f>
        <v/>
      </c>
      <c r="K33" s="74">
        <f>H33+J33</f>
        <v/>
      </c>
      <c r="L33" s="27" t="n"/>
      <c r="M33" s="29">
        <f>IF(A33="","",TEXT(A33,"mmmm"))</f>
        <v/>
      </c>
      <c r="N33" s="27" t="n"/>
      <c r="O33" s="27" t="n"/>
      <c r="P33" s="27" t="n"/>
      <c r="Q33" s="27" t="n"/>
      <c r="R33" s="30">
        <f>IF(Q33="","",Q33-TODAY())</f>
        <v/>
      </c>
    </row>
    <row r="34">
      <c r="A34" s="27" t="n"/>
      <c r="B34" s="27" t="n"/>
      <c r="C34" s="27" t="n"/>
      <c r="D34" s="27" t="n"/>
      <c r="E34" s="27" t="n"/>
      <c r="F34" s="27" t="n"/>
      <c r="G34" s="27" t="n"/>
      <c r="H34" s="27" t="n"/>
      <c r="I34" s="27" t="n"/>
      <c r="J34" s="75">
        <f>IF(OR(G34="Esente",G34="Non imponibile",G34="Fuori campo",G34="Reverse charge"),0,H34*I34)</f>
        <v/>
      </c>
      <c r="K34" s="75">
        <f>H34+J34</f>
        <v/>
      </c>
      <c r="L34" s="27" t="n"/>
      <c r="M34" s="32">
        <f>IF(A34="","",TEXT(A34,"mmmm"))</f>
        <v/>
      </c>
      <c r="N34" s="27" t="n"/>
      <c r="O34" s="27" t="n"/>
      <c r="P34" s="27" t="n"/>
      <c r="Q34" s="27" t="n"/>
      <c r="R34" s="33">
        <f>IF(Q34="","",Q34-TODAY())</f>
        <v/>
      </c>
    </row>
    <row r="35">
      <c r="A35" s="27" t="n"/>
      <c r="B35" s="27" t="n"/>
      <c r="C35" s="27" t="n"/>
      <c r="D35" s="27" t="n"/>
      <c r="E35" s="27" t="n"/>
      <c r="F35" s="27" t="n"/>
      <c r="G35" s="27" t="n"/>
      <c r="H35" s="27" t="n"/>
      <c r="I35" s="27" t="n"/>
      <c r="J35" s="74">
        <f>IF(OR(G35="Esente",G35="Non imponibile",G35="Fuori campo",G35="Reverse charge"),0,H35*I35)</f>
        <v/>
      </c>
      <c r="K35" s="74">
        <f>H35+J35</f>
        <v/>
      </c>
      <c r="L35" s="27" t="n"/>
      <c r="M35" s="29">
        <f>IF(A35="","",TEXT(A35,"mmmm"))</f>
        <v/>
      </c>
      <c r="N35" s="27" t="n"/>
      <c r="O35" s="27" t="n"/>
      <c r="P35" s="27" t="n"/>
      <c r="Q35" s="27" t="n"/>
      <c r="R35" s="30">
        <f>IF(Q35="","",Q35-TODAY())</f>
        <v/>
      </c>
    </row>
    <row r="36">
      <c r="A36" s="27" t="n"/>
      <c r="B36" s="27" t="n"/>
      <c r="C36" s="27" t="n"/>
      <c r="D36" s="27" t="n"/>
      <c r="E36" s="27" t="n"/>
      <c r="F36" s="27" t="n"/>
      <c r="G36" s="27" t="n"/>
      <c r="H36" s="27" t="n"/>
      <c r="I36" s="27" t="n"/>
      <c r="J36" s="75">
        <f>IF(OR(G36="Esente",G36="Non imponibile",G36="Fuori campo",G36="Reverse charge"),0,H36*I36)</f>
        <v/>
      </c>
      <c r="K36" s="75">
        <f>H36+J36</f>
        <v/>
      </c>
      <c r="L36" s="27" t="n"/>
      <c r="M36" s="32">
        <f>IF(A36="","",TEXT(A36,"mmmm"))</f>
        <v/>
      </c>
      <c r="N36" s="27" t="n"/>
      <c r="O36" s="27" t="n"/>
      <c r="P36" s="27" t="n"/>
      <c r="Q36" s="27" t="n"/>
      <c r="R36" s="33">
        <f>IF(Q36="","",Q36-TODAY())</f>
        <v/>
      </c>
    </row>
    <row r="37">
      <c r="A37" s="27" t="n"/>
      <c r="B37" s="27" t="n"/>
      <c r="C37" s="27" t="n"/>
      <c r="D37" s="27" t="n"/>
      <c r="E37" s="27" t="n"/>
      <c r="F37" s="27" t="n"/>
      <c r="G37" s="27" t="n"/>
      <c r="H37" s="27" t="n"/>
      <c r="I37" s="27" t="n"/>
      <c r="J37" s="74">
        <f>IF(OR(G37="Esente",G37="Non imponibile",G37="Fuori campo",G37="Reverse charge"),0,H37*I37)</f>
        <v/>
      </c>
      <c r="K37" s="74">
        <f>H37+J37</f>
        <v/>
      </c>
      <c r="L37" s="27" t="n"/>
      <c r="M37" s="29">
        <f>IF(A37="","",TEXT(A37,"mmmm"))</f>
        <v/>
      </c>
      <c r="N37" s="27" t="n"/>
      <c r="O37" s="27" t="n"/>
      <c r="P37" s="27" t="n"/>
      <c r="Q37" s="27" t="n"/>
      <c r="R37" s="30">
        <f>IF(Q37="","",Q37-TODAY())</f>
        <v/>
      </c>
    </row>
    <row r="38">
      <c r="A38" s="27" t="n"/>
      <c r="B38" s="27" t="n"/>
      <c r="C38" s="27" t="n"/>
      <c r="D38" s="27" t="n"/>
      <c r="E38" s="27" t="n"/>
      <c r="F38" s="27" t="n"/>
      <c r="G38" s="27" t="n"/>
      <c r="H38" s="27" t="n"/>
      <c r="I38" s="27" t="n"/>
      <c r="J38" s="75">
        <f>IF(OR(G38="Esente",G38="Non imponibile",G38="Fuori campo",G38="Reverse charge"),0,H38*I38)</f>
        <v/>
      </c>
      <c r="K38" s="75">
        <f>H38+J38</f>
        <v/>
      </c>
      <c r="L38" s="27" t="n"/>
      <c r="M38" s="32">
        <f>IF(A38="","",TEXT(A38,"mmmm"))</f>
        <v/>
      </c>
      <c r="N38" s="27" t="n"/>
      <c r="O38" s="27" t="n"/>
      <c r="P38" s="27" t="n"/>
      <c r="Q38" s="27" t="n"/>
      <c r="R38" s="33">
        <f>IF(Q38="","",Q38-TODAY())</f>
        <v/>
      </c>
    </row>
    <row r="39">
      <c r="A39" s="27" t="n"/>
      <c r="B39" s="27" t="n"/>
      <c r="C39" s="27" t="n"/>
      <c r="D39" s="27" t="n"/>
      <c r="E39" s="27" t="n"/>
      <c r="F39" s="27" t="n"/>
      <c r="G39" s="27" t="n"/>
      <c r="H39" s="27" t="n"/>
      <c r="I39" s="27" t="n"/>
      <c r="J39" s="74">
        <f>IF(OR(G39="Esente",G39="Non imponibile",G39="Fuori campo",G39="Reverse charge"),0,H39*I39)</f>
        <v/>
      </c>
      <c r="K39" s="74">
        <f>H39+J39</f>
        <v/>
      </c>
      <c r="L39" s="27" t="n"/>
      <c r="M39" s="29">
        <f>IF(A39="","",TEXT(A39,"mmmm"))</f>
        <v/>
      </c>
      <c r="N39" s="27" t="n"/>
      <c r="O39" s="27" t="n"/>
      <c r="P39" s="27" t="n"/>
      <c r="Q39" s="27" t="n"/>
      <c r="R39" s="30">
        <f>IF(Q39="","",Q39-TODAY())</f>
        <v/>
      </c>
    </row>
    <row r="40">
      <c r="A40" s="27" t="n"/>
      <c r="B40" s="27" t="n"/>
      <c r="C40" s="27" t="n"/>
      <c r="D40" s="27" t="n"/>
      <c r="E40" s="27" t="n"/>
      <c r="F40" s="27" t="n"/>
      <c r="G40" s="27" t="n"/>
      <c r="H40" s="27" t="n"/>
      <c r="I40" s="27" t="n"/>
      <c r="J40" s="75">
        <f>IF(OR(G40="Esente",G40="Non imponibile",G40="Fuori campo",G40="Reverse charge"),0,H40*I40)</f>
        <v/>
      </c>
      <c r="K40" s="75">
        <f>H40+J40</f>
        <v/>
      </c>
      <c r="L40" s="27" t="n"/>
      <c r="M40" s="32">
        <f>IF(A40="","",TEXT(A40,"mmmm"))</f>
        <v/>
      </c>
      <c r="N40" s="27" t="n"/>
      <c r="O40" s="27" t="n"/>
      <c r="P40" s="27" t="n"/>
      <c r="Q40" s="27" t="n"/>
      <c r="R40" s="33">
        <f>IF(Q40="","",Q40-TODAY())</f>
        <v/>
      </c>
    </row>
    <row r="41">
      <c r="A41" s="27" t="n"/>
      <c r="B41" s="27" t="n"/>
      <c r="C41" s="27" t="n"/>
      <c r="D41" s="27" t="n"/>
      <c r="E41" s="27" t="n"/>
      <c r="F41" s="27" t="n"/>
      <c r="G41" s="27" t="n"/>
      <c r="H41" s="27" t="n"/>
      <c r="I41" s="27" t="n"/>
      <c r="J41" s="74">
        <f>IF(OR(G41="Esente",G41="Non imponibile",G41="Fuori campo",G41="Reverse charge"),0,H41*I41)</f>
        <v/>
      </c>
      <c r="K41" s="74">
        <f>H41+J41</f>
        <v/>
      </c>
      <c r="L41" s="27" t="n"/>
      <c r="M41" s="29">
        <f>IF(A41="","",TEXT(A41,"mmmm"))</f>
        <v/>
      </c>
      <c r="N41" s="27" t="n"/>
      <c r="O41" s="27" t="n"/>
      <c r="P41" s="27" t="n"/>
      <c r="Q41" s="27" t="n"/>
      <c r="R41" s="30">
        <f>IF(Q41="","",Q41-TODAY())</f>
        <v/>
      </c>
    </row>
    <row r="42">
      <c r="A42" s="27" t="n"/>
      <c r="B42" s="27" t="n"/>
      <c r="C42" s="27" t="n"/>
      <c r="D42" s="27" t="n"/>
      <c r="E42" s="27" t="n"/>
      <c r="F42" s="27" t="n"/>
      <c r="G42" s="27" t="n"/>
      <c r="H42" s="27" t="n"/>
      <c r="I42" s="27" t="n"/>
      <c r="J42" s="75">
        <f>IF(OR(G42="Esente",G42="Non imponibile",G42="Fuori campo",G42="Reverse charge"),0,H42*I42)</f>
        <v/>
      </c>
      <c r="K42" s="75">
        <f>H42+J42</f>
        <v/>
      </c>
      <c r="L42" s="27" t="n"/>
      <c r="M42" s="32">
        <f>IF(A42="","",TEXT(A42,"mmmm"))</f>
        <v/>
      </c>
      <c r="N42" s="27" t="n"/>
      <c r="O42" s="27" t="n"/>
      <c r="P42" s="27" t="n"/>
      <c r="Q42" s="27" t="n"/>
      <c r="R42" s="33">
        <f>IF(Q42="","",Q42-TODAY())</f>
        <v/>
      </c>
    </row>
    <row r="43">
      <c r="A43" s="27" t="n"/>
      <c r="B43" s="27" t="n"/>
      <c r="C43" s="27" t="n"/>
      <c r="D43" s="27" t="n"/>
      <c r="E43" s="27" t="n"/>
      <c r="F43" s="27" t="n"/>
      <c r="G43" s="27" t="n"/>
      <c r="H43" s="27" t="n"/>
      <c r="I43" s="27" t="n"/>
      <c r="J43" s="74">
        <f>IF(OR(G43="Esente",G43="Non imponibile",G43="Fuori campo",G43="Reverse charge"),0,H43*I43)</f>
        <v/>
      </c>
      <c r="K43" s="74">
        <f>H43+J43</f>
        <v/>
      </c>
      <c r="L43" s="27" t="n"/>
      <c r="M43" s="29">
        <f>IF(A43="","",TEXT(A43,"mmmm"))</f>
        <v/>
      </c>
      <c r="N43" s="27" t="n"/>
      <c r="O43" s="27" t="n"/>
      <c r="P43" s="27" t="n"/>
      <c r="Q43" s="27" t="n"/>
      <c r="R43" s="30">
        <f>IF(Q43="","",Q43-TODAY())</f>
        <v/>
      </c>
    </row>
    <row r="44">
      <c r="A44" s="27" t="n"/>
      <c r="B44" s="27" t="n"/>
      <c r="C44" s="27" t="n"/>
      <c r="D44" s="27" t="n"/>
      <c r="E44" s="27" t="n"/>
      <c r="F44" s="27" t="n"/>
      <c r="G44" s="27" t="n"/>
      <c r="H44" s="27" t="n"/>
      <c r="I44" s="27" t="n"/>
      <c r="J44" s="75">
        <f>IF(OR(G44="Esente",G44="Non imponibile",G44="Fuori campo",G44="Reverse charge"),0,H44*I44)</f>
        <v/>
      </c>
      <c r="K44" s="75">
        <f>H44+J44</f>
        <v/>
      </c>
      <c r="L44" s="27" t="n"/>
      <c r="M44" s="32">
        <f>IF(A44="","",TEXT(A44,"mmmm"))</f>
        <v/>
      </c>
      <c r="N44" s="27" t="n"/>
      <c r="O44" s="27" t="n"/>
      <c r="P44" s="27" t="n"/>
      <c r="Q44" s="27" t="n"/>
      <c r="R44" s="33">
        <f>IF(Q44="","",Q44-TODAY())</f>
        <v/>
      </c>
    </row>
    <row r="45">
      <c r="A45" s="27" t="n"/>
      <c r="B45" s="27" t="n"/>
      <c r="C45" s="27" t="n"/>
      <c r="D45" s="27" t="n"/>
      <c r="E45" s="27" t="n"/>
      <c r="F45" s="27" t="n"/>
      <c r="G45" s="27" t="n"/>
      <c r="H45" s="27" t="n"/>
      <c r="I45" s="27" t="n"/>
      <c r="J45" s="74">
        <f>IF(OR(G45="Esente",G45="Non imponibile",G45="Fuori campo",G45="Reverse charge"),0,H45*I45)</f>
        <v/>
      </c>
      <c r="K45" s="74">
        <f>H45+J45</f>
        <v/>
      </c>
      <c r="L45" s="27" t="n"/>
      <c r="M45" s="29">
        <f>IF(A45="","",TEXT(A45,"mmmm"))</f>
        <v/>
      </c>
      <c r="N45" s="27" t="n"/>
      <c r="O45" s="27" t="n"/>
      <c r="P45" s="27" t="n"/>
      <c r="Q45" s="27" t="n"/>
      <c r="R45" s="30">
        <f>IF(Q45="","",Q45-TODAY())</f>
        <v/>
      </c>
    </row>
    <row r="46">
      <c r="A46" s="27" t="n"/>
      <c r="B46" s="27" t="n"/>
      <c r="C46" s="27" t="n"/>
      <c r="D46" s="27" t="n"/>
      <c r="E46" s="27" t="n"/>
      <c r="F46" s="27" t="n"/>
      <c r="G46" s="27" t="n"/>
      <c r="H46" s="27" t="n"/>
      <c r="I46" s="27" t="n"/>
      <c r="J46" s="75">
        <f>IF(OR(G46="Esente",G46="Non imponibile",G46="Fuori campo",G46="Reverse charge"),0,H46*I46)</f>
        <v/>
      </c>
      <c r="K46" s="75">
        <f>H46+J46</f>
        <v/>
      </c>
      <c r="L46" s="27" t="n"/>
      <c r="M46" s="32">
        <f>IF(A46="","",TEXT(A46,"mmmm"))</f>
        <v/>
      </c>
      <c r="N46" s="27" t="n"/>
      <c r="O46" s="27" t="n"/>
      <c r="P46" s="27" t="n"/>
      <c r="Q46" s="27" t="n"/>
      <c r="R46" s="33">
        <f>IF(Q46="","",Q46-TODAY())</f>
        <v/>
      </c>
    </row>
    <row r="47">
      <c r="A47" s="27" t="n"/>
      <c r="B47" s="27" t="n"/>
      <c r="C47" s="27" t="n"/>
      <c r="D47" s="27" t="n"/>
      <c r="E47" s="27" t="n"/>
      <c r="F47" s="27" t="n"/>
      <c r="G47" s="27" t="n"/>
      <c r="H47" s="27" t="n"/>
      <c r="I47" s="27" t="n"/>
      <c r="J47" s="74">
        <f>IF(OR(G47="Esente",G47="Non imponibile",G47="Fuori campo",G47="Reverse charge"),0,H47*I47)</f>
        <v/>
      </c>
      <c r="K47" s="74">
        <f>H47+J47</f>
        <v/>
      </c>
      <c r="L47" s="27" t="n"/>
      <c r="M47" s="29">
        <f>IF(A47="","",TEXT(A47,"mmmm"))</f>
        <v/>
      </c>
      <c r="N47" s="27" t="n"/>
      <c r="O47" s="27" t="n"/>
      <c r="P47" s="27" t="n"/>
      <c r="Q47" s="27" t="n"/>
      <c r="R47" s="30">
        <f>IF(Q47="","",Q47-TODAY())</f>
        <v/>
      </c>
    </row>
    <row r="48">
      <c r="A48" s="27" t="n"/>
      <c r="B48" s="27" t="n"/>
      <c r="C48" s="27" t="n"/>
      <c r="D48" s="27" t="n"/>
      <c r="E48" s="27" t="n"/>
      <c r="F48" s="27" t="n"/>
      <c r="G48" s="27" t="n"/>
      <c r="H48" s="27" t="n"/>
      <c r="I48" s="27" t="n"/>
      <c r="J48" s="75">
        <f>IF(OR(G48="Esente",G48="Non imponibile",G48="Fuori campo",G48="Reverse charge"),0,H48*I48)</f>
        <v/>
      </c>
      <c r="K48" s="75">
        <f>H48+J48</f>
        <v/>
      </c>
      <c r="L48" s="27" t="n"/>
      <c r="M48" s="32">
        <f>IF(A48="","",TEXT(A48,"mmmm"))</f>
        <v/>
      </c>
      <c r="N48" s="27" t="n"/>
      <c r="O48" s="27" t="n"/>
      <c r="P48" s="27" t="n"/>
      <c r="Q48" s="27" t="n"/>
      <c r="R48" s="33">
        <f>IF(Q48="","",Q48-TODAY())</f>
        <v/>
      </c>
    </row>
    <row r="49">
      <c r="A49" s="27" t="n"/>
      <c r="B49" s="27" t="n"/>
      <c r="C49" s="27" t="n"/>
      <c r="D49" s="27" t="n"/>
      <c r="E49" s="27" t="n"/>
      <c r="F49" s="27" t="n"/>
      <c r="G49" s="27" t="n"/>
      <c r="H49" s="27" t="n"/>
      <c r="I49" s="27" t="n"/>
      <c r="J49" s="74">
        <f>IF(OR(G49="Esente",G49="Non imponibile",G49="Fuori campo",G49="Reverse charge"),0,H49*I49)</f>
        <v/>
      </c>
      <c r="K49" s="74">
        <f>H49+J49</f>
        <v/>
      </c>
      <c r="L49" s="27" t="n"/>
      <c r="M49" s="29">
        <f>IF(A49="","",TEXT(A49,"mmmm"))</f>
        <v/>
      </c>
      <c r="N49" s="27" t="n"/>
      <c r="O49" s="27" t="n"/>
      <c r="P49" s="27" t="n"/>
      <c r="Q49" s="27" t="n"/>
      <c r="R49" s="30">
        <f>IF(Q49="","",Q49-TODAY())</f>
        <v/>
      </c>
    </row>
    <row r="50">
      <c r="A50" s="27" t="n"/>
      <c r="B50" s="27" t="n"/>
      <c r="C50" s="27" t="n"/>
      <c r="D50" s="27" t="n"/>
      <c r="E50" s="27" t="n"/>
      <c r="F50" s="27" t="n"/>
      <c r="G50" s="27" t="n"/>
      <c r="H50" s="27" t="n"/>
      <c r="I50" s="27" t="n"/>
      <c r="J50" s="75">
        <f>IF(OR(G50="Esente",G50="Non imponibile",G50="Fuori campo",G50="Reverse charge"),0,H50*I50)</f>
        <v/>
      </c>
      <c r="K50" s="75">
        <f>H50+J50</f>
        <v/>
      </c>
      <c r="L50" s="27" t="n"/>
      <c r="M50" s="32">
        <f>IF(A50="","",TEXT(A50,"mmmm"))</f>
        <v/>
      </c>
      <c r="N50" s="27" t="n"/>
      <c r="O50" s="27" t="n"/>
      <c r="P50" s="27" t="n"/>
      <c r="Q50" s="27" t="n"/>
      <c r="R50" s="33">
        <f>IF(Q50="","",Q50-TODAY())</f>
        <v/>
      </c>
    </row>
    <row r="51">
      <c r="A51" s="27" t="n"/>
      <c r="B51" s="27" t="n"/>
      <c r="C51" s="27" t="n"/>
      <c r="D51" s="27" t="n"/>
      <c r="E51" s="27" t="n"/>
      <c r="F51" s="27" t="n"/>
      <c r="G51" s="27" t="n"/>
      <c r="H51" s="27" t="n"/>
      <c r="I51" s="27" t="n"/>
      <c r="J51" s="74">
        <f>IF(OR(G51="Esente",G51="Non imponibile",G51="Fuori campo",G51="Reverse charge"),0,H51*I51)</f>
        <v/>
      </c>
      <c r="K51" s="74">
        <f>H51+J51</f>
        <v/>
      </c>
      <c r="L51" s="27" t="n"/>
      <c r="M51" s="29">
        <f>IF(A51="","",TEXT(A51,"mmmm"))</f>
        <v/>
      </c>
      <c r="N51" s="27" t="n"/>
      <c r="O51" s="27" t="n"/>
      <c r="P51" s="27" t="n"/>
      <c r="Q51" s="27" t="n"/>
      <c r="R51" s="30">
        <f>IF(Q51="","",Q51-TODAY())</f>
        <v/>
      </c>
    </row>
    <row r="52">
      <c r="A52" s="27" t="n"/>
      <c r="B52" s="27" t="n"/>
      <c r="C52" s="27" t="n"/>
      <c r="D52" s="27" t="n"/>
      <c r="E52" s="27" t="n"/>
      <c r="F52" s="27" t="n"/>
      <c r="G52" s="27" t="n"/>
      <c r="H52" s="27" t="n"/>
      <c r="I52" s="27" t="n"/>
      <c r="J52" s="75">
        <f>IF(OR(G52="Esente",G52="Non imponibile",G52="Fuori campo",G52="Reverse charge"),0,H52*I52)</f>
        <v/>
      </c>
      <c r="K52" s="75">
        <f>H52+J52</f>
        <v/>
      </c>
      <c r="L52" s="27" t="n"/>
      <c r="M52" s="32">
        <f>IF(A52="","",TEXT(A52,"mmmm"))</f>
        <v/>
      </c>
      <c r="N52" s="27" t="n"/>
      <c r="O52" s="27" t="n"/>
      <c r="P52" s="27" t="n"/>
      <c r="Q52" s="27" t="n"/>
      <c r="R52" s="33">
        <f>IF(Q52="","",Q52-TODAY())</f>
        <v/>
      </c>
    </row>
    <row r="53">
      <c r="A53" s="27" t="n"/>
      <c r="B53" s="27" t="n"/>
      <c r="C53" s="27" t="n"/>
      <c r="D53" s="27" t="n"/>
      <c r="E53" s="27" t="n"/>
      <c r="F53" s="27" t="n"/>
      <c r="G53" s="27" t="n"/>
      <c r="H53" s="27" t="n"/>
      <c r="I53" s="27" t="n"/>
      <c r="J53" s="74">
        <f>IF(OR(G53="Esente",G53="Non imponibile",G53="Fuori campo",G53="Reverse charge"),0,H53*I53)</f>
        <v/>
      </c>
      <c r="K53" s="74">
        <f>H53+J53</f>
        <v/>
      </c>
      <c r="L53" s="27" t="n"/>
      <c r="M53" s="29">
        <f>IF(A53="","",TEXT(A53,"mmmm"))</f>
        <v/>
      </c>
      <c r="N53" s="27" t="n"/>
      <c r="O53" s="27" t="n"/>
      <c r="P53" s="27" t="n"/>
      <c r="Q53" s="27" t="n"/>
      <c r="R53" s="30">
        <f>IF(Q53="","",Q53-TODAY())</f>
        <v/>
      </c>
    </row>
    <row r="54">
      <c r="A54" s="27" t="n"/>
      <c r="B54" s="27" t="n"/>
      <c r="C54" s="27" t="n"/>
      <c r="D54" s="27" t="n"/>
      <c r="E54" s="27" t="n"/>
      <c r="F54" s="27" t="n"/>
      <c r="G54" s="27" t="n"/>
      <c r="H54" s="27" t="n"/>
      <c r="I54" s="27" t="n"/>
      <c r="J54" s="75">
        <f>IF(OR(G54="Esente",G54="Non imponibile",G54="Fuori campo",G54="Reverse charge"),0,H54*I54)</f>
        <v/>
      </c>
      <c r="K54" s="75">
        <f>H54+J54</f>
        <v/>
      </c>
      <c r="L54" s="27" t="n"/>
      <c r="M54" s="32">
        <f>IF(A54="","",TEXT(A54,"mmmm"))</f>
        <v/>
      </c>
      <c r="N54" s="27" t="n"/>
      <c r="O54" s="27" t="n"/>
      <c r="P54" s="27" t="n"/>
      <c r="Q54" s="27" t="n"/>
      <c r="R54" s="33">
        <f>IF(Q54="","",Q54-TODAY())</f>
        <v/>
      </c>
    </row>
    <row r="55">
      <c r="A55" s="27" t="n"/>
      <c r="B55" s="27" t="n"/>
      <c r="C55" s="27" t="n"/>
      <c r="D55" s="27" t="n"/>
      <c r="E55" s="27" t="n"/>
      <c r="F55" s="27" t="n"/>
      <c r="G55" s="27" t="n"/>
      <c r="H55" s="27" t="n"/>
      <c r="I55" s="27" t="n"/>
      <c r="J55" s="74">
        <f>IF(OR(G55="Esente",G55="Non imponibile",G55="Fuori campo",G55="Reverse charge"),0,H55*I55)</f>
        <v/>
      </c>
      <c r="K55" s="74">
        <f>H55+J55</f>
        <v/>
      </c>
      <c r="L55" s="27" t="n"/>
      <c r="M55" s="29">
        <f>IF(A55="","",TEXT(A55,"mmmm"))</f>
        <v/>
      </c>
      <c r="N55" s="27" t="n"/>
      <c r="O55" s="27" t="n"/>
      <c r="P55" s="27" t="n"/>
      <c r="Q55" s="27" t="n"/>
      <c r="R55" s="30">
        <f>IF(Q55="","",Q55-TODAY())</f>
        <v/>
      </c>
    </row>
    <row r="56">
      <c r="A56" s="27" t="n"/>
      <c r="B56" s="27" t="n"/>
      <c r="C56" s="27" t="n"/>
      <c r="D56" s="27" t="n"/>
      <c r="E56" s="27" t="n"/>
      <c r="F56" s="27" t="n"/>
      <c r="G56" s="27" t="n"/>
      <c r="H56" s="27" t="n"/>
      <c r="I56" s="27" t="n"/>
      <c r="J56" s="75">
        <f>IF(OR(G56="Esente",G56="Non imponibile",G56="Fuori campo",G56="Reverse charge"),0,H56*I56)</f>
        <v/>
      </c>
      <c r="K56" s="75">
        <f>H56+J56</f>
        <v/>
      </c>
      <c r="L56" s="27" t="n"/>
      <c r="M56" s="32">
        <f>IF(A56="","",TEXT(A56,"mmmm"))</f>
        <v/>
      </c>
      <c r="N56" s="27" t="n"/>
      <c r="O56" s="27" t="n"/>
      <c r="P56" s="27" t="n"/>
      <c r="Q56" s="27" t="n"/>
      <c r="R56" s="33">
        <f>IF(Q56="","",Q56-TODAY())</f>
        <v/>
      </c>
    </row>
    <row r="57">
      <c r="A57" s="27" t="n"/>
      <c r="B57" s="27" t="n"/>
      <c r="C57" s="27" t="n"/>
      <c r="D57" s="27" t="n"/>
      <c r="E57" s="27" t="n"/>
      <c r="F57" s="27" t="n"/>
      <c r="G57" s="27" t="n"/>
      <c r="H57" s="27" t="n"/>
      <c r="I57" s="27" t="n"/>
      <c r="J57" s="74">
        <f>IF(OR(G57="Esente",G57="Non imponibile",G57="Fuori campo",G57="Reverse charge"),0,H57*I57)</f>
        <v/>
      </c>
      <c r="K57" s="74">
        <f>H57+J57</f>
        <v/>
      </c>
      <c r="L57" s="27" t="n"/>
      <c r="M57" s="29">
        <f>IF(A57="","",TEXT(A57,"mmmm"))</f>
        <v/>
      </c>
      <c r="N57" s="27" t="n"/>
      <c r="O57" s="27" t="n"/>
      <c r="P57" s="27" t="n"/>
      <c r="Q57" s="27" t="n"/>
      <c r="R57" s="30">
        <f>IF(Q57="","",Q57-TODAY())</f>
        <v/>
      </c>
    </row>
    <row r="58">
      <c r="A58" s="27" t="n"/>
      <c r="B58" s="27" t="n"/>
      <c r="C58" s="27" t="n"/>
      <c r="D58" s="27" t="n"/>
      <c r="E58" s="27" t="n"/>
      <c r="F58" s="27" t="n"/>
      <c r="G58" s="27" t="n"/>
      <c r="H58" s="27" t="n"/>
      <c r="I58" s="27" t="n"/>
      <c r="J58" s="75">
        <f>IF(OR(G58="Esente",G58="Non imponibile",G58="Fuori campo",G58="Reverse charge"),0,H58*I58)</f>
        <v/>
      </c>
      <c r="K58" s="75">
        <f>H58+J58</f>
        <v/>
      </c>
      <c r="L58" s="27" t="n"/>
      <c r="M58" s="32">
        <f>IF(A58="","",TEXT(A58,"mmmm"))</f>
        <v/>
      </c>
      <c r="N58" s="27" t="n"/>
      <c r="O58" s="27" t="n"/>
      <c r="P58" s="27" t="n"/>
      <c r="Q58" s="27" t="n"/>
      <c r="R58" s="33">
        <f>IF(Q58="","",Q58-TODAY())</f>
        <v/>
      </c>
    </row>
    <row r="59">
      <c r="A59" s="27" t="n"/>
      <c r="B59" s="27" t="n"/>
      <c r="C59" s="27" t="n"/>
      <c r="D59" s="27" t="n"/>
      <c r="E59" s="27" t="n"/>
      <c r="F59" s="27" t="n"/>
      <c r="G59" s="27" t="n"/>
      <c r="H59" s="27" t="n"/>
      <c r="I59" s="27" t="n"/>
      <c r="J59" s="74">
        <f>IF(OR(G59="Esente",G59="Non imponibile",G59="Fuori campo",G59="Reverse charge"),0,H59*I59)</f>
        <v/>
      </c>
      <c r="K59" s="74">
        <f>H59+J59</f>
        <v/>
      </c>
      <c r="L59" s="27" t="n"/>
      <c r="M59" s="29">
        <f>IF(A59="","",TEXT(A59,"mmmm"))</f>
        <v/>
      </c>
      <c r="N59" s="27" t="n"/>
      <c r="O59" s="27" t="n"/>
      <c r="P59" s="27" t="n"/>
      <c r="Q59" s="27" t="n"/>
      <c r="R59" s="30">
        <f>IF(Q59="","",Q59-TODAY())</f>
        <v/>
      </c>
    </row>
    <row r="60">
      <c r="A60" s="27" t="n"/>
      <c r="B60" s="27" t="n"/>
      <c r="C60" s="27" t="n"/>
      <c r="D60" s="27" t="n"/>
      <c r="E60" s="27" t="n"/>
      <c r="F60" s="27" t="n"/>
      <c r="G60" s="27" t="n"/>
      <c r="H60" s="27" t="n"/>
      <c r="I60" s="27" t="n"/>
      <c r="J60" s="75">
        <f>IF(OR(G60="Esente",G60="Non imponibile",G60="Fuori campo",G60="Reverse charge"),0,H60*I60)</f>
        <v/>
      </c>
      <c r="K60" s="75">
        <f>H60+J60</f>
        <v/>
      </c>
      <c r="L60" s="27" t="n"/>
      <c r="M60" s="32">
        <f>IF(A60="","",TEXT(A60,"mmmm"))</f>
        <v/>
      </c>
      <c r="N60" s="27" t="n"/>
      <c r="O60" s="27" t="n"/>
      <c r="P60" s="27" t="n"/>
      <c r="Q60" s="27" t="n"/>
      <c r="R60" s="33">
        <f>IF(Q60="","",Q60-TODAY())</f>
        <v/>
      </c>
    </row>
    <row r="61">
      <c r="A61" s="27" t="n"/>
      <c r="B61" s="27" t="n"/>
      <c r="C61" s="27" t="n"/>
      <c r="D61" s="27" t="n"/>
      <c r="E61" s="27" t="n"/>
      <c r="F61" s="27" t="n"/>
      <c r="G61" s="27" t="n"/>
      <c r="H61" s="27" t="n"/>
      <c r="I61" s="27" t="n"/>
      <c r="J61" s="74">
        <f>IF(OR(G61="Esente",G61="Non imponibile",G61="Fuori campo",G61="Reverse charge"),0,H61*I61)</f>
        <v/>
      </c>
      <c r="K61" s="74">
        <f>H61+J61</f>
        <v/>
      </c>
      <c r="L61" s="27" t="n"/>
      <c r="M61" s="29">
        <f>IF(A61="","",TEXT(A61,"mmmm"))</f>
        <v/>
      </c>
      <c r="N61" s="27" t="n"/>
      <c r="O61" s="27" t="n"/>
      <c r="P61" s="27" t="n"/>
      <c r="Q61" s="27" t="n"/>
      <c r="R61" s="30">
        <f>IF(Q61="","",Q61-TODAY())</f>
        <v/>
      </c>
    </row>
    <row r="62">
      <c r="A62" s="27" t="n"/>
      <c r="B62" s="27" t="n"/>
      <c r="C62" s="27" t="n"/>
      <c r="D62" s="27" t="n"/>
      <c r="E62" s="27" t="n"/>
      <c r="F62" s="27" t="n"/>
      <c r="G62" s="27" t="n"/>
      <c r="H62" s="27" t="n"/>
      <c r="I62" s="27" t="n"/>
      <c r="J62" s="75">
        <f>IF(OR(G62="Esente",G62="Non imponibile",G62="Fuori campo",G62="Reverse charge"),0,H62*I62)</f>
        <v/>
      </c>
      <c r="K62" s="75">
        <f>H62+J62</f>
        <v/>
      </c>
      <c r="L62" s="27" t="n"/>
      <c r="M62" s="32">
        <f>IF(A62="","",TEXT(A62,"mmmm"))</f>
        <v/>
      </c>
      <c r="N62" s="27" t="n"/>
      <c r="O62" s="27" t="n"/>
      <c r="P62" s="27" t="n"/>
      <c r="Q62" s="27" t="n"/>
      <c r="R62" s="33">
        <f>IF(Q62="","",Q62-TODAY())</f>
        <v/>
      </c>
    </row>
    <row r="63">
      <c r="A63" s="27" t="n"/>
      <c r="B63" s="27" t="n"/>
      <c r="C63" s="27" t="n"/>
      <c r="D63" s="27" t="n"/>
      <c r="E63" s="27" t="n"/>
      <c r="F63" s="27" t="n"/>
      <c r="G63" s="27" t="n"/>
      <c r="H63" s="27" t="n"/>
      <c r="I63" s="27" t="n"/>
      <c r="J63" s="74">
        <f>IF(OR(G63="Esente",G63="Non imponibile",G63="Fuori campo",G63="Reverse charge"),0,H63*I63)</f>
        <v/>
      </c>
      <c r="K63" s="74">
        <f>H63+J63</f>
        <v/>
      </c>
      <c r="L63" s="27" t="n"/>
      <c r="M63" s="29">
        <f>IF(A63="","",TEXT(A63,"mmmm"))</f>
        <v/>
      </c>
      <c r="N63" s="27" t="n"/>
      <c r="O63" s="27" t="n"/>
      <c r="P63" s="27" t="n"/>
      <c r="Q63" s="27" t="n"/>
      <c r="R63" s="30">
        <f>IF(Q63="","",Q63-TODAY())</f>
        <v/>
      </c>
    </row>
    <row r="64">
      <c r="A64" s="27" t="n"/>
      <c r="B64" s="27" t="n"/>
      <c r="C64" s="27" t="n"/>
      <c r="D64" s="27" t="n"/>
      <c r="E64" s="27" t="n"/>
      <c r="F64" s="27" t="n"/>
      <c r="G64" s="27" t="n"/>
      <c r="H64" s="27" t="n"/>
      <c r="I64" s="27" t="n"/>
      <c r="J64" s="75">
        <f>IF(OR(G64="Esente",G64="Non imponibile",G64="Fuori campo",G64="Reverse charge"),0,H64*I64)</f>
        <v/>
      </c>
      <c r="K64" s="75">
        <f>H64+J64</f>
        <v/>
      </c>
      <c r="L64" s="27" t="n"/>
      <c r="M64" s="32">
        <f>IF(A64="","",TEXT(A64,"mmmm"))</f>
        <v/>
      </c>
      <c r="N64" s="27" t="n"/>
      <c r="O64" s="27" t="n"/>
      <c r="P64" s="27" t="n"/>
      <c r="Q64" s="27" t="n"/>
      <c r="R64" s="33">
        <f>IF(Q64="","",Q64-TODAY())</f>
        <v/>
      </c>
    </row>
    <row r="65">
      <c r="A65" s="27" t="n"/>
      <c r="B65" s="27" t="n"/>
      <c r="C65" s="27" t="n"/>
      <c r="D65" s="27" t="n"/>
      <c r="E65" s="27" t="n"/>
      <c r="F65" s="27" t="n"/>
      <c r="G65" s="27" t="n"/>
      <c r="H65" s="27" t="n"/>
      <c r="I65" s="27" t="n"/>
      <c r="J65" s="74">
        <f>IF(OR(G65="Esente",G65="Non imponibile",G65="Fuori campo",G65="Reverse charge"),0,H65*I65)</f>
        <v/>
      </c>
      <c r="K65" s="74">
        <f>H65+J65</f>
        <v/>
      </c>
      <c r="L65" s="27" t="n"/>
      <c r="M65" s="29">
        <f>IF(A65="","",TEXT(A65,"mmmm"))</f>
        <v/>
      </c>
      <c r="N65" s="27" t="n"/>
      <c r="O65" s="27" t="n"/>
      <c r="P65" s="27" t="n"/>
      <c r="Q65" s="27" t="n"/>
      <c r="R65" s="30">
        <f>IF(Q65="","",Q65-TODAY())</f>
        <v/>
      </c>
    </row>
    <row r="66">
      <c r="A66" s="27" t="n"/>
      <c r="B66" s="27" t="n"/>
      <c r="C66" s="27" t="n"/>
      <c r="D66" s="27" t="n"/>
      <c r="E66" s="27" t="n"/>
      <c r="F66" s="27" t="n"/>
      <c r="G66" s="27" t="n"/>
      <c r="H66" s="27" t="n"/>
      <c r="I66" s="27" t="n"/>
      <c r="J66" s="75">
        <f>IF(OR(G66="Esente",G66="Non imponibile",G66="Fuori campo",G66="Reverse charge"),0,H66*I66)</f>
        <v/>
      </c>
      <c r="K66" s="75">
        <f>H66+J66</f>
        <v/>
      </c>
      <c r="L66" s="27" t="n"/>
      <c r="M66" s="32">
        <f>IF(A66="","",TEXT(A66,"mmmm"))</f>
        <v/>
      </c>
      <c r="N66" s="27" t="n"/>
      <c r="O66" s="27" t="n"/>
      <c r="P66" s="27" t="n"/>
      <c r="Q66" s="27" t="n"/>
      <c r="R66" s="33">
        <f>IF(Q66="","",Q66-TODAY())</f>
        <v/>
      </c>
    </row>
    <row r="67">
      <c r="A67" s="27" t="n"/>
      <c r="B67" s="27" t="n"/>
      <c r="C67" s="27" t="n"/>
      <c r="D67" s="27" t="n"/>
      <c r="E67" s="27" t="n"/>
      <c r="F67" s="27" t="n"/>
      <c r="G67" s="27" t="n"/>
      <c r="H67" s="27" t="n"/>
      <c r="I67" s="27" t="n"/>
      <c r="J67" s="74">
        <f>IF(OR(G67="Esente",G67="Non imponibile",G67="Fuori campo",G67="Reverse charge"),0,H67*I67)</f>
        <v/>
      </c>
      <c r="K67" s="74">
        <f>H67+J67</f>
        <v/>
      </c>
      <c r="L67" s="27" t="n"/>
      <c r="M67" s="29">
        <f>IF(A67="","",TEXT(A67,"mmmm"))</f>
        <v/>
      </c>
      <c r="N67" s="27" t="n"/>
      <c r="O67" s="27" t="n"/>
      <c r="P67" s="27" t="n"/>
      <c r="Q67" s="27" t="n"/>
      <c r="R67" s="30">
        <f>IF(Q67="","",Q67-TODAY())</f>
        <v/>
      </c>
    </row>
    <row r="68">
      <c r="A68" s="27" t="n"/>
      <c r="B68" s="27" t="n"/>
      <c r="C68" s="27" t="n"/>
      <c r="D68" s="27" t="n"/>
      <c r="E68" s="27" t="n"/>
      <c r="F68" s="27" t="n"/>
      <c r="G68" s="27" t="n"/>
      <c r="H68" s="27" t="n"/>
      <c r="I68" s="27" t="n"/>
      <c r="J68" s="75">
        <f>IF(OR(G68="Esente",G68="Non imponibile",G68="Fuori campo",G68="Reverse charge"),0,H68*I68)</f>
        <v/>
      </c>
      <c r="K68" s="75">
        <f>H68+J68</f>
        <v/>
      </c>
      <c r="L68" s="27" t="n"/>
      <c r="M68" s="32">
        <f>IF(A68="","",TEXT(A68,"mmmm"))</f>
        <v/>
      </c>
      <c r="N68" s="27" t="n"/>
      <c r="O68" s="27" t="n"/>
      <c r="P68" s="27" t="n"/>
      <c r="Q68" s="27" t="n"/>
      <c r="R68" s="33">
        <f>IF(Q68="","",Q68-TODAY())</f>
        <v/>
      </c>
    </row>
    <row r="69">
      <c r="A69" s="27" t="n"/>
      <c r="B69" s="27" t="n"/>
      <c r="C69" s="27" t="n"/>
      <c r="D69" s="27" t="n"/>
      <c r="E69" s="27" t="n"/>
      <c r="F69" s="27" t="n"/>
      <c r="G69" s="27" t="n"/>
      <c r="H69" s="27" t="n"/>
      <c r="I69" s="27" t="n"/>
      <c r="J69" s="74">
        <f>IF(OR(G69="Esente",G69="Non imponibile",G69="Fuori campo",G69="Reverse charge"),0,H69*I69)</f>
        <v/>
      </c>
      <c r="K69" s="74">
        <f>H69+J69</f>
        <v/>
      </c>
      <c r="L69" s="27" t="n"/>
      <c r="M69" s="29">
        <f>IF(A69="","",TEXT(A69,"mmmm"))</f>
        <v/>
      </c>
      <c r="N69" s="27" t="n"/>
      <c r="O69" s="27" t="n"/>
      <c r="P69" s="27" t="n"/>
      <c r="Q69" s="27" t="n"/>
      <c r="R69" s="30">
        <f>IF(Q69="","",Q69-TODAY())</f>
        <v/>
      </c>
    </row>
    <row r="70">
      <c r="A70" s="27" t="n"/>
      <c r="B70" s="27" t="n"/>
      <c r="C70" s="27" t="n"/>
      <c r="D70" s="27" t="n"/>
      <c r="E70" s="27" t="n"/>
      <c r="F70" s="27" t="n"/>
      <c r="G70" s="27" t="n"/>
      <c r="H70" s="27" t="n"/>
      <c r="I70" s="27" t="n"/>
      <c r="J70" s="75">
        <f>IF(OR(G70="Esente",G70="Non imponibile",G70="Fuori campo",G70="Reverse charge"),0,H70*I70)</f>
        <v/>
      </c>
      <c r="K70" s="75">
        <f>H70+J70</f>
        <v/>
      </c>
      <c r="L70" s="27" t="n"/>
      <c r="M70" s="32">
        <f>IF(A70="","",TEXT(A70,"mmmm"))</f>
        <v/>
      </c>
      <c r="N70" s="27" t="n"/>
      <c r="O70" s="27" t="n"/>
      <c r="P70" s="27" t="n"/>
      <c r="Q70" s="27" t="n"/>
      <c r="R70" s="33">
        <f>IF(Q70="","",Q70-TODAY())</f>
        <v/>
      </c>
    </row>
    <row r="71">
      <c r="A71" s="27" t="n"/>
      <c r="B71" s="27" t="n"/>
      <c r="C71" s="27" t="n"/>
      <c r="D71" s="27" t="n"/>
      <c r="E71" s="27" t="n"/>
      <c r="F71" s="27" t="n"/>
      <c r="G71" s="27" t="n"/>
      <c r="H71" s="27" t="n"/>
      <c r="I71" s="27" t="n"/>
      <c r="J71" s="74">
        <f>IF(OR(G71="Esente",G71="Non imponibile",G71="Fuori campo",G71="Reverse charge"),0,H71*I71)</f>
        <v/>
      </c>
      <c r="K71" s="74">
        <f>H71+J71</f>
        <v/>
      </c>
      <c r="L71" s="27" t="n"/>
      <c r="M71" s="29">
        <f>IF(A71="","",TEXT(A71,"mmmm"))</f>
        <v/>
      </c>
      <c r="N71" s="27" t="n"/>
      <c r="O71" s="27" t="n"/>
      <c r="P71" s="27" t="n"/>
      <c r="Q71" s="27" t="n"/>
      <c r="R71" s="30">
        <f>IF(Q71="","",Q71-TODAY())</f>
        <v/>
      </c>
    </row>
    <row r="72">
      <c r="A72" s="27" t="n"/>
      <c r="B72" s="27" t="n"/>
      <c r="C72" s="27" t="n"/>
      <c r="D72" s="27" t="n"/>
      <c r="E72" s="27" t="n"/>
      <c r="F72" s="27" t="n"/>
      <c r="G72" s="27" t="n"/>
      <c r="H72" s="27" t="n"/>
      <c r="I72" s="27" t="n"/>
      <c r="J72" s="75">
        <f>IF(OR(G72="Esente",G72="Non imponibile",G72="Fuori campo",G72="Reverse charge"),0,H72*I72)</f>
        <v/>
      </c>
      <c r="K72" s="75">
        <f>H72+J72</f>
        <v/>
      </c>
      <c r="L72" s="27" t="n"/>
      <c r="M72" s="32">
        <f>IF(A72="","",TEXT(A72,"mmmm"))</f>
        <v/>
      </c>
      <c r="N72" s="27" t="n"/>
      <c r="O72" s="27" t="n"/>
      <c r="P72" s="27" t="n"/>
      <c r="Q72" s="27" t="n"/>
      <c r="R72" s="33">
        <f>IF(Q72="","",Q72-TODAY())</f>
        <v/>
      </c>
    </row>
    <row r="73">
      <c r="A73" s="27" t="n"/>
      <c r="B73" s="27" t="n"/>
      <c r="C73" s="27" t="n"/>
      <c r="D73" s="27" t="n"/>
      <c r="E73" s="27" t="n"/>
      <c r="F73" s="27" t="n"/>
      <c r="G73" s="27" t="n"/>
      <c r="H73" s="27" t="n"/>
      <c r="I73" s="27" t="n"/>
      <c r="J73" s="74">
        <f>IF(OR(G73="Esente",G73="Non imponibile",G73="Fuori campo",G73="Reverse charge"),0,H73*I73)</f>
        <v/>
      </c>
      <c r="K73" s="74">
        <f>H73+J73</f>
        <v/>
      </c>
      <c r="L73" s="27" t="n"/>
      <c r="M73" s="29">
        <f>IF(A73="","",TEXT(A73,"mmmm"))</f>
        <v/>
      </c>
      <c r="N73" s="27" t="n"/>
      <c r="O73" s="27" t="n"/>
      <c r="P73" s="27" t="n"/>
      <c r="Q73" s="27" t="n"/>
      <c r="R73" s="30">
        <f>IF(Q73="","",Q73-TODAY())</f>
        <v/>
      </c>
    </row>
    <row r="74">
      <c r="A74" s="27" t="n"/>
      <c r="B74" s="27" t="n"/>
      <c r="C74" s="27" t="n"/>
      <c r="D74" s="27" t="n"/>
      <c r="E74" s="27" t="n"/>
      <c r="F74" s="27" t="n"/>
      <c r="G74" s="27" t="n"/>
      <c r="H74" s="27" t="n"/>
      <c r="I74" s="27" t="n"/>
      <c r="J74" s="75">
        <f>IF(OR(G74="Esente",G74="Non imponibile",G74="Fuori campo",G74="Reverse charge"),0,H74*I74)</f>
        <v/>
      </c>
      <c r="K74" s="75">
        <f>H74+J74</f>
        <v/>
      </c>
      <c r="L74" s="27" t="n"/>
      <c r="M74" s="32">
        <f>IF(A74="","",TEXT(A74,"mmmm"))</f>
        <v/>
      </c>
      <c r="N74" s="27" t="n"/>
      <c r="O74" s="27" t="n"/>
      <c r="P74" s="27" t="n"/>
      <c r="Q74" s="27" t="n"/>
      <c r="R74" s="33">
        <f>IF(Q74="","",Q74-TODAY())</f>
        <v/>
      </c>
    </row>
    <row r="75">
      <c r="A75" s="27" t="n"/>
      <c r="B75" s="27" t="n"/>
      <c r="C75" s="27" t="n"/>
      <c r="D75" s="27" t="n"/>
      <c r="E75" s="27" t="n"/>
      <c r="F75" s="27" t="n"/>
      <c r="G75" s="27" t="n"/>
      <c r="H75" s="27" t="n"/>
      <c r="I75" s="27" t="n"/>
      <c r="J75" s="74">
        <f>IF(OR(G75="Esente",G75="Non imponibile",G75="Fuori campo",G75="Reverse charge"),0,H75*I75)</f>
        <v/>
      </c>
      <c r="K75" s="74">
        <f>H75+J75</f>
        <v/>
      </c>
      <c r="L75" s="27" t="n"/>
      <c r="M75" s="29">
        <f>IF(A75="","",TEXT(A75,"mmmm"))</f>
        <v/>
      </c>
      <c r="N75" s="27" t="n"/>
      <c r="O75" s="27" t="n"/>
      <c r="P75" s="27" t="n"/>
      <c r="Q75" s="27" t="n"/>
      <c r="R75" s="30">
        <f>IF(Q75="","",Q75-TODAY())</f>
        <v/>
      </c>
    </row>
    <row r="76">
      <c r="A76" s="27" t="n"/>
      <c r="B76" s="27" t="n"/>
      <c r="C76" s="27" t="n"/>
      <c r="D76" s="27" t="n"/>
      <c r="E76" s="27" t="n"/>
      <c r="F76" s="27" t="n"/>
      <c r="G76" s="27" t="n"/>
      <c r="H76" s="27" t="n"/>
      <c r="I76" s="27" t="n"/>
      <c r="J76" s="75">
        <f>IF(OR(G76="Esente",G76="Non imponibile",G76="Fuori campo",G76="Reverse charge"),0,H76*I76)</f>
        <v/>
      </c>
      <c r="K76" s="75">
        <f>H76+J76</f>
        <v/>
      </c>
      <c r="L76" s="27" t="n"/>
      <c r="M76" s="32">
        <f>IF(A76="","",TEXT(A76,"mmmm"))</f>
        <v/>
      </c>
      <c r="N76" s="27" t="n"/>
      <c r="O76" s="27" t="n"/>
      <c r="P76" s="27" t="n"/>
      <c r="Q76" s="27" t="n"/>
      <c r="R76" s="33">
        <f>IF(Q76="","",Q76-TODAY())</f>
        <v/>
      </c>
    </row>
    <row r="77">
      <c r="A77" s="27" t="n"/>
      <c r="B77" s="27" t="n"/>
      <c r="C77" s="27" t="n"/>
      <c r="D77" s="27" t="n"/>
      <c r="E77" s="27" t="n"/>
      <c r="F77" s="27" t="n"/>
      <c r="G77" s="27" t="n"/>
      <c r="H77" s="27" t="n"/>
      <c r="I77" s="27" t="n"/>
      <c r="J77" s="74">
        <f>IF(OR(G77="Esente",G77="Non imponibile",G77="Fuori campo",G77="Reverse charge"),0,H77*I77)</f>
        <v/>
      </c>
      <c r="K77" s="74">
        <f>H77+J77</f>
        <v/>
      </c>
      <c r="L77" s="27" t="n"/>
      <c r="M77" s="29">
        <f>IF(A77="","",TEXT(A77,"mmmm"))</f>
        <v/>
      </c>
      <c r="N77" s="27" t="n"/>
      <c r="O77" s="27" t="n"/>
      <c r="P77" s="27" t="n"/>
      <c r="Q77" s="27" t="n"/>
      <c r="R77" s="30">
        <f>IF(Q77="","",Q77-TODAY())</f>
        <v/>
      </c>
    </row>
    <row r="78">
      <c r="A78" s="27" t="n"/>
      <c r="B78" s="27" t="n"/>
      <c r="C78" s="27" t="n"/>
      <c r="D78" s="27" t="n"/>
      <c r="E78" s="27" t="n"/>
      <c r="F78" s="27" t="n"/>
      <c r="G78" s="27" t="n"/>
      <c r="H78" s="27" t="n"/>
      <c r="I78" s="27" t="n"/>
      <c r="J78" s="75">
        <f>IF(OR(G78="Esente",G78="Non imponibile",G78="Fuori campo",G78="Reverse charge"),0,H78*I78)</f>
        <v/>
      </c>
      <c r="K78" s="75">
        <f>H78+J78</f>
        <v/>
      </c>
      <c r="L78" s="27" t="n"/>
      <c r="M78" s="32">
        <f>IF(A78="","",TEXT(A78,"mmmm"))</f>
        <v/>
      </c>
      <c r="N78" s="27" t="n"/>
      <c r="O78" s="27" t="n"/>
      <c r="P78" s="27" t="n"/>
      <c r="Q78" s="27" t="n"/>
      <c r="R78" s="33">
        <f>IF(Q78="","",Q78-TODAY())</f>
        <v/>
      </c>
    </row>
    <row r="79">
      <c r="A79" s="27" t="n"/>
      <c r="B79" s="27" t="n"/>
      <c r="C79" s="27" t="n"/>
      <c r="D79" s="27" t="n"/>
      <c r="E79" s="27" t="n"/>
      <c r="F79" s="27" t="n"/>
      <c r="G79" s="27" t="n"/>
      <c r="H79" s="27" t="n"/>
      <c r="I79" s="27" t="n"/>
      <c r="J79" s="74">
        <f>IF(OR(G79="Esente",G79="Non imponibile",G79="Fuori campo",G79="Reverse charge"),0,H79*I79)</f>
        <v/>
      </c>
      <c r="K79" s="74">
        <f>H79+J79</f>
        <v/>
      </c>
      <c r="L79" s="27" t="n"/>
      <c r="M79" s="29">
        <f>IF(A79="","",TEXT(A79,"mmmm"))</f>
        <v/>
      </c>
      <c r="N79" s="27" t="n"/>
      <c r="O79" s="27" t="n"/>
      <c r="P79" s="27" t="n"/>
      <c r="Q79" s="27" t="n"/>
      <c r="R79" s="30">
        <f>IF(Q79="","",Q79-TODAY())</f>
        <v/>
      </c>
    </row>
    <row r="80">
      <c r="A80" s="27" t="n"/>
      <c r="B80" s="27" t="n"/>
      <c r="C80" s="27" t="n"/>
      <c r="D80" s="27" t="n"/>
      <c r="E80" s="27" t="n"/>
      <c r="F80" s="27" t="n"/>
      <c r="G80" s="27" t="n"/>
      <c r="H80" s="27" t="n"/>
      <c r="I80" s="27" t="n"/>
      <c r="J80" s="75">
        <f>IF(OR(G80="Esente",G80="Non imponibile",G80="Fuori campo",G80="Reverse charge"),0,H80*I80)</f>
        <v/>
      </c>
      <c r="K80" s="75">
        <f>H80+J80</f>
        <v/>
      </c>
      <c r="L80" s="27" t="n"/>
      <c r="M80" s="32">
        <f>IF(A80="","",TEXT(A80,"mmmm"))</f>
        <v/>
      </c>
      <c r="N80" s="27" t="n"/>
      <c r="O80" s="27" t="n"/>
      <c r="P80" s="27" t="n"/>
      <c r="Q80" s="27" t="n"/>
      <c r="R80" s="33">
        <f>IF(Q80="","",Q80-TODAY())</f>
        <v/>
      </c>
    </row>
    <row r="81">
      <c r="A81" s="27" t="n"/>
      <c r="B81" s="27" t="n"/>
      <c r="C81" s="27" t="n"/>
      <c r="D81" s="27" t="n"/>
      <c r="E81" s="27" t="n"/>
      <c r="F81" s="27" t="n"/>
      <c r="G81" s="27" t="n"/>
      <c r="H81" s="27" t="n"/>
      <c r="I81" s="27" t="n"/>
      <c r="J81" s="74">
        <f>IF(OR(G81="Esente",G81="Non imponibile",G81="Fuori campo",G81="Reverse charge"),0,H81*I81)</f>
        <v/>
      </c>
      <c r="K81" s="74">
        <f>H81+J81</f>
        <v/>
      </c>
      <c r="L81" s="27" t="n"/>
      <c r="M81" s="29">
        <f>IF(A81="","",TEXT(A81,"mmmm"))</f>
        <v/>
      </c>
      <c r="N81" s="27" t="n"/>
      <c r="O81" s="27" t="n"/>
      <c r="P81" s="27" t="n"/>
      <c r="Q81" s="27" t="n"/>
      <c r="R81" s="30">
        <f>IF(Q81="","",Q81-TODAY())</f>
        <v/>
      </c>
    </row>
    <row r="82">
      <c r="A82" s="27" t="n"/>
      <c r="B82" s="27" t="n"/>
      <c r="C82" s="27" t="n"/>
      <c r="D82" s="27" t="n"/>
      <c r="E82" s="27" t="n"/>
      <c r="F82" s="27" t="n"/>
      <c r="G82" s="27" t="n"/>
      <c r="H82" s="27" t="n"/>
      <c r="I82" s="27" t="n"/>
      <c r="J82" s="75">
        <f>IF(OR(G82="Esente",G82="Non imponibile",G82="Fuori campo",G82="Reverse charge"),0,H82*I82)</f>
        <v/>
      </c>
      <c r="K82" s="75">
        <f>H82+J82</f>
        <v/>
      </c>
      <c r="L82" s="27" t="n"/>
      <c r="M82" s="32">
        <f>IF(A82="","",TEXT(A82,"mmmm"))</f>
        <v/>
      </c>
      <c r="N82" s="27" t="n"/>
      <c r="O82" s="27" t="n"/>
      <c r="P82" s="27" t="n"/>
      <c r="Q82" s="27" t="n"/>
      <c r="R82" s="33">
        <f>IF(Q82="","",Q82-TODAY())</f>
        <v/>
      </c>
    </row>
    <row r="83">
      <c r="A83" s="27" t="n"/>
      <c r="B83" s="27" t="n"/>
      <c r="C83" s="27" t="n"/>
      <c r="D83" s="27" t="n"/>
      <c r="E83" s="27" t="n"/>
      <c r="F83" s="27" t="n"/>
      <c r="G83" s="27" t="n"/>
      <c r="H83" s="27" t="n"/>
      <c r="I83" s="27" t="n"/>
      <c r="J83" s="74">
        <f>IF(OR(G83="Esente",G83="Non imponibile",G83="Fuori campo",G83="Reverse charge"),0,H83*I83)</f>
        <v/>
      </c>
      <c r="K83" s="74">
        <f>H83+J83</f>
        <v/>
      </c>
      <c r="L83" s="27" t="n"/>
      <c r="M83" s="29">
        <f>IF(A83="","",TEXT(A83,"mmmm"))</f>
        <v/>
      </c>
      <c r="N83" s="27" t="n"/>
      <c r="O83" s="27" t="n"/>
      <c r="P83" s="27" t="n"/>
      <c r="Q83" s="27" t="n"/>
      <c r="R83" s="30">
        <f>IF(Q83="","",Q83-TODAY())</f>
        <v/>
      </c>
    </row>
    <row r="84">
      <c r="A84" s="27" t="n"/>
      <c r="B84" s="27" t="n"/>
      <c r="C84" s="27" t="n"/>
      <c r="D84" s="27" t="n"/>
      <c r="E84" s="27" t="n"/>
      <c r="F84" s="27" t="n"/>
      <c r="G84" s="27" t="n"/>
      <c r="H84" s="27" t="n"/>
      <c r="I84" s="27" t="n"/>
      <c r="J84" s="75">
        <f>IF(OR(G84="Esente",G84="Non imponibile",G84="Fuori campo",G84="Reverse charge"),0,H84*I84)</f>
        <v/>
      </c>
      <c r="K84" s="75">
        <f>H84+J84</f>
        <v/>
      </c>
      <c r="L84" s="27" t="n"/>
      <c r="M84" s="32">
        <f>IF(A84="","",TEXT(A84,"mmmm"))</f>
        <v/>
      </c>
      <c r="N84" s="27" t="n"/>
      <c r="O84" s="27" t="n"/>
      <c r="P84" s="27" t="n"/>
      <c r="Q84" s="27" t="n"/>
      <c r="R84" s="33">
        <f>IF(Q84="","",Q84-TODAY())</f>
        <v/>
      </c>
    </row>
    <row r="85">
      <c r="A85" s="27" t="n"/>
      <c r="B85" s="27" t="n"/>
      <c r="C85" s="27" t="n"/>
      <c r="D85" s="27" t="n"/>
      <c r="E85" s="27" t="n"/>
      <c r="F85" s="27" t="n"/>
      <c r="G85" s="27" t="n"/>
      <c r="H85" s="27" t="n"/>
      <c r="I85" s="27" t="n"/>
      <c r="J85" s="74">
        <f>IF(OR(G85="Esente",G85="Non imponibile",G85="Fuori campo",G85="Reverse charge"),0,H85*I85)</f>
        <v/>
      </c>
      <c r="K85" s="74">
        <f>H85+J85</f>
        <v/>
      </c>
      <c r="L85" s="27" t="n"/>
      <c r="M85" s="29">
        <f>IF(A85="","",TEXT(A85,"mmmm"))</f>
        <v/>
      </c>
      <c r="N85" s="27" t="n"/>
      <c r="O85" s="27" t="n"/>
      <c r="P85" s="27" t="n"/>
      <c r="Q85" s="27" t="n"/>
      <c r="R85" s="30">
        <f>IF(Q85="","",Q85-TODAY())</f>
        <v/>
      </c>
    </row>
    <row r="86">
      <c r="A86" s="27" t="n"/>
      <c r="B86" s="27" t="n"/>
      <c r="C86" s="27" t="n"/>
      <c r="D86" s="27" t="n"/>
      <c r="E86" s="27" t="n"/>
      <c r="F86" s="27" t="n"/>
      <c r="G86" s="27" t="n"/>
      <c r="H86" s="27" t="n"/>
      <c r="I86" s="27" t="n"/>
      <c r="J86" s="75">
        <f>IF(OR(G86="Esente",G86="Non imponibile",G86="Fuori campo",G86="Reverse charge"),0,H86*I86)</f>
        <v/>
      </c>
      <c r="K86" s="75">
        <f>H86+J86</f>
        <v/>
      </c>
      <c r="L86" s="27" t="n"/>
      <c r="M86" s="32">
        <f>IF(A86="","",TEXT(A86,"mmmm"))</f>
        <v/>
      </c>
      <c r="N86" s="27" t="n"/>
      <c r="O86" s="27" t="n"/>
      <c r="P86" s="27" t="n"/>
      <c r="Q86" s="27" t="n"/>
      <c r="R86" s="33">
        <f>IF(Q86="","",Q86-TODAY())</f>
        <v/>
      </c>
    </row>
    <row r="87">
      <c r="A87" s="27" t="n"/>
      <c r="B87" s="27" t="n"/>
      <c r="C87" s="27" t="n"/>
      <c r="D87" s="27" t="n"/>
      <c r="E87" s="27" t="n"/>
      <c r="F87" s="27" t="n"/>
      <c r="G87" s="27" t="n"/>
      <c r="H87" s="27" t="n"/>
      <c r="I87" s="27" t="n"/>
      <c r="J87" s="74">
        <f>IF(OR(G87="Esente",G87="Non imponibile",G87="Fuori campo",G87="Reverse charge"),0,H87*I87)</f>
        <v/>
      </c>
      <c r="K87" s="74">
        <f>H87+J87</f>
        <v/>
      </c>
      <c r="L87" s="27" t="n"/>
      <c r="M87" s="29">
        <f>IF(A87="","",TEXT(A87,"mmmm"))</f>
        <v/>
      </c>
      <c r="N87" s="27" t="n"/>
      <c r="O87" s="27" t="n"/>
      <c r="P87" s="27" t="n"/>
      <c r="Q87" s="27" t="n"/>
      <c r="R87" s="30">
        <f>IF(Q87="","",Q87-TODAY())</f>
        <v/>
      </c>
    </row>
    <row r="88">
      <c r="A88" s="27" t="n"/>
      <c r="B88" s="27" t="n"/>
      <c r="C88" s="27" t="n"/>
      <c r="D88" s="27" t="n"/>
      <c r="E88" s="27" t="n"/>
      <c r="F88" s="27" t="n"/>
      <c r="G88" s="27" t="n"/>
      <c r="H88" s="27" t="n"/>
      <c r="I88" s="27" t="n"/>
      <c r="J88" s="75">
        <f>IF(OR(G88="Esente",G88="Non imponibile",G88="Fuori campo",G88="Reverse charge"),0,H88*I88)</f>
        <v/>
      </c>
      <c r="K88" s="75">
        <f>H88+J88</f>
        <v/>
      </c>
      <c r="L88" s="27" t="n"/>
      <c r="M88" s="32">
        <f>IF(A88="","",TEXT(A88,"mmmm"))</f>
        <v/>
      </c>
      <c r="N88" s="27" t="n"/>
      <c r="O88" s="27" t="n"/>
      <c r="P88" s="27" t="n"/>
      <c r="Q88" s="27" t="n"/>
      <c r="R88" s="33">
        <f>IF(Q88="","",Q88-TODAY())</f>
        <v/>
      </c>
    </row>
    <row r="89">
      <c r="A89" s="27" t="n"/>
      <c r="B89" s="27" t="n"/>
      <c r="C89" s="27" t="n"/>
      <c r="D89" s="27" t="n"/>
      <c r="E89" s="27" t="n"/>
      <c r="F89" s="27" t="n"/>
      <c r="G89" s="27" t="n"/>
      <c r="H89" s="27" t="n"/>
      <c r="I89" s="27" t="n"/>
      <c r="J89" s="74">
        <f>IF(OR(G89="Esente",G89="Non imponibile",G89="Fuori campo",G89="Reverse charge"),0,H89*I89)</f>
        <v/>
      </c>
      <c r="K89" s="74">
        <f>H89+J89</f>
        <v/>
      </c>
      <c r="L89" s="27" t="n"/>
      <c r="M89" s="29">
        <f>IF(A89="","",TEXT(A89,"mmmm"))</f>
        <v/>
      </c>
      <c r="N89" s="27" t="n"/>
      <c r="O89" s="27" t="n"/>
      <c r="P89" s="27" t="n"/>
      <c r="Q89" s="27" t="n"/>
      <c r="R89" s="30">
        <f>IF(Q89="","",Q89-TODAY())</f>
        <v/>
      </c>
    </row>
    <row r="90">
      <c r="A90" s="27" t="n"/>
      <c r="B90" s="27" t="n"/>
      <c r="C90" s="27" t="n"/>
      <c r="D90" s="27" t="n"/>
      <c r="E90" s="27" t="n"/>
      <c r="F90" s="27" t="n"/>
      <c r="G90" s="27" t="n"/>
      <c r="H90" s="27" t="n"/>
      <c r="I90" s="27" t="n"/>
      <c r="J90" s="75">
        <f>IF(OR(G90="Esente",G90="Non imponibile",G90="Fuori campo",G90="Reverse charge"),0,H90*I90)</f>
        <v/>
      </c>
      <c r="K90" s="75">
        <f>H90+J90</f>
        <v/>
      </c>
      <c r="L90" s="27" t="n"/>
      <c r="M90" s="32">
        <f>IF(A90="","",TEXT(A90,"mmmm"))</f>
        <v/>
      </c>
      <c r="N90" s="27" t="n"/>
      <c r="O90" s="27" t="n"/>
      <c r="P90" s="27" t="n"/>
      <c r="Q90" s="27" t="n"/>
      <c r="R90" s="33">
        <f>IF(Q90="","",Q90-TODAY())</f>
        <v/>
      </c>
    </row>
    <row r="91">
      <c r="A91" s="27" t="n"/>
      <c r="B91" s="27" t="n"/>
      <c r="C91" s="27" t="n"/>
      <c r="D91" s="27" t="n"/>
      <c r="E91" s="27" t="n"/>
      <c r="F91" s="27" t="n"/>
      <c r="G91" s="27" t="n"/>
      <c r="H91" s="27" t="n"/>
      <c r="I91" s="27" t="n"/>
      <c r="J91" s="74">
        <f>IF(OR(G91="Esente",G91="Non imponibile",G91="Fuori campo",G91="Reverse charge"),0,H91*I91)</f>
        <v/>
      </c>
      <c r="K91" s="74">
        <f>H91+J91</f>
        <v/>
      </c>
      <c r="L91" s="27" t="n"/>
      <c r="M91" s="29">
        <f>IF(A91="","",TEXT(A91,"mmmm"))</f>
        <v/>
      </c>
      <c r="N91" s="27" t="n"/>
      <c r="O91" s="27" t="n"/>
      <c r="P91" s="27" t="n"/>
      <c r="Q91" s="27" t="n"/>
      <c r="R91" s="30">
        <f>IF(Q91="","",Q91-TODAY())</f>
        <v/>
      </c>
    </row>
    <row r="92">
      <c r="A92" s="27" t="n"/>
      <c r="B92" s="27" t="n"/>
      <c r="C92" s="27" t="n"/>
      <c r="D92" s="27" t="n"/>
      <c r="E92" s="27" t="n"/>
      <c r="F92" s="27" t="n"/>
      <c r="G92" s="27" t="n"/>
      <c r="H92" s="27" t="n"/>
      <c r="I92" s="27" t="n"/>
      <c r="J92" s="75">
        <f>IF(OR(G92="Esente",G92="Non imponibile",G92="Fuori campo",G92="Reverse charge"),0,H92*I92)</f>
        <v/>
      </c>
      <c r="K92" s="75">
        <f>H92+J92</f>
        <v/>
      </c>
      <c r="L92" s="27" t="n"/>
      <c r="M92" s="32">
        <f>IF(A92="","",TEXT(A92,"mmmm"))</f>
        <v/>
      </c>
      <c r="N92" s="27" t="n"/>
      <c r="O92" s="27" t="n"/>
      <c r="P92" s="27" t="n"/>
      <c r="Q92" s="27" t="n"/>
      <c r="R92" s="33">
        <f>IF(Q92="","",Q92-TODAY())</f>
        <v/>
      </c>
    </row>
    <row r="93">
      <c r="A93" s="27" t="n"/>
      <c r="B93" s="27" t="n"/>
      <c r="C93" s="27" t="n"/>
      <c r="D93" s="27" t="n"/>
      <c r="E93" s="27" t="n"/>
      <c r="F93" s="27" t="n"/>
      <c r="G93" s="27" t="n"/>
      <c r="H93" s="27" t="n"/>
      <c r="I93" s="27" t="n"/>
      <c r="J93" s="74">
        <f>IF(OR(G93="Esente",G93="Non imponibile",G93="Fuori campo",G93="Reverse charge"),0,H93*I93)</f>
        <v/>
      </c>
      <c r="K93" s="74">
        <f>H93+J93</f>
        <v/>
      </c>
      <c r="L93" s="27" t="n"/>
      <c r="M93" s="29">
        <f>IF(A93="","",TEXT(A93,"mmmm"))</f>
        <v/>
      </c>
      <c r="N93" s="27" t="n"/>
      <c r="O93" s="27" t="n"/>
      <c r="P93" s="27" t="n"/>
      <c r="Q93" s="27" t="n"/>
      <c r="R93" s="30">
        <f>IF(Q93="","",Q93-TODAY())</f>
        <v/>
      </c>
    </row>
    <row r="94">
      <c r="A94" s="27" t="n"/>
      <c r="B94" s="27" t="n"/>
      <c r="C94" s="27" t="n"/>
      <c r="D94" s="27" t="n"/>
      <c r="E94" s="27" t="n"/>
      <c r="F94" s="27" t="n"/>
      <c r="G94" s="27" t="n"/>
      <c r="H94" s="27" t="n"/>
      <c r="I94" s="27" t="n"/>
      <c r="J94" s="75">
        <f>IF(OR(G94="Esente",G94="Non imponibile",G94="Fuori campo",G94="Reverse charge"),0,H94*I94)</f>
        <v/>
      </c>
      <c r="K94" s="75">
        <f>H94+J94</f>
        <v/>
      </c>
      <c r="L94" s="27" t="n"/>
      <c r="M94" s="32">
        <f>IF(A94="","",TEXT(A94,"mmmm"))</f>
        <v/>
      </c>
      <c r="N94" s="27" t="n"/>
      <c r="O94" s="27" t="n"/>
      <c r="P94" s="27" t="n"/>
      <c r="Q94" s="27" t="n"/>
      <c r="R94" s="33">
        <f>IF(Q94="","",Q94-TODAY())</f>
        <v/>
      </c>
    </row>
    <row r="95">
      <c r="A95" s="27" t="n"/>
      <c r="B95" s="27" t="n"/>
      <c r="C95" s="27" t="n"/>
      <c r="D95" s="27" t="n"/>
      <c r="E95" s="27" t="n"/>
      <c r="F95" s="27" t="n"/>
      <c r="G95" s="27" t="n"/>
      <c r="H95" s="27" t="n"/>
      <c r="I95" s="27" t="n"/>
      <c r="J95" s="74">
        <f>IF(OR(G95="Esente",G95="Non imponibile",G95="Fuori campo",G95="Reverse charge"),0,H95*I95)</f>
        <v/>
      </c>
      <c r="K95" s="74">
        <f>H95+J95</f>
        <v/>
      </c>
      <c r="L95" s="27" t="n"/>
      <c r="M95" s="29">
        <f>IF(A95="","",TEXT(A95,"mmmm"))</f>
        <v/>
      </c>
      <c r="N95" s="27" t="n"/>
      <c r="O95" s="27" t="n"/>
      <c r="P95" s="27" t="n"/>
      <c r="Q95" s="27" t="n"/>
      <c r="R95" s="30">
        <f>IF(Q95="","",Q95-TODAY())</f>
        <v/>
      </c>
    </row>
    <row r="96">
      <c r="A96" s="27" t="n"/>
      <c r="B96" s="27" t="n"/>
      <c r="C96" s="27" t="n"/>
      <c r="D96" s="27" t="n"/>
      <c r="E96" s="27" t="n"/>
      <c r="F96" s="27" t="n"/>
      <c r="G96" s="27" t="n"/>
      <c r="H96" s="27" t="n"/>
      <c r="I96" s="27" t="n"/>
      <c r="J96" s="75">
        <f>IF(OR(G96="Esente",G96="Non imponibile",G96="Fuori campo",G96="Reverse charge"),0,H96*I96)</f>
        <v/>
      </c>
      <c r="K96" s="75">
        <f>H96+J96</f>
        <v/>
      </c>
      <c r="L96" s="27" t="n"/>
      <c r="M96" s="32">
        <f>IF(A96="","",TEXT(A96,"mmmm"))</f>
        <v/>
      </c>
      <c r="N96" s="27" t="n"/>
      <c r="O96" s="27" t="n"/>
      <c r="P96" s="27" t="n"/>
      <c r="Q96" s="27" t="n"/>
      <c r="R96" s="33">
        <f>IF(Q96="","",Q96-TODAY())</f>
        <v/>
      </c>
    </row>
    <row r="97">
      <c r="A97" s="27" t="n"/>
      <c r="B97" s="27" t="n"/>
      <c r="C97" s="27" t="n"/>
      <c r="D97" s="27" t="n"/>
      <c r="E97" s="27" t="n"/>
      <c r="F97" s="27" t="n"/>
      <c r="G97" s="27" t="n"/>
      <c r="H97" s="27" t="n"/>
      <c r="I97" s="27" t="n"/>
      <c r="J97" s="74">
        <f>IF(OR(G97="Esente",G97="Non imponibile",G97="Fuori campo",G97="Reverse charge"),0,H97*I97)</f>
        <v/>
      </c>
      <c r="K97" s="74">
        <f>H97+J97</f>
        <v/>
      </c>
      <c r="L97" s="27" t="n"/>
      <c r="M97" s="29">
        <f>IF(A97="","",TEXT(A97,"mmmm"))</f>
        <v/>
      </c>
      <c r="N97" s="27" t="n"/>
      <c r="O97" s="27" t="n"/>
      <c r="P97" s="27" t="n"/>
      <c r="Q97" s="27" t="n"/>
      <c r="R97" s="30">
        <f>IF(Q97="","",Q97-TODAY())</f>
        <v/>
      </c>
    </row>
    <row r="98">
      <c r="A98" s="27" t="n"/>
      <c r="B98" s="27" t="n"/>
      <c r="C98" s="27" t="n"/>
      <c r="D98" s="27" t="n"/>
      <c r="E98" s="27" t="n"/>
      <c r="F98" s="27" t="n"/>
      <c r="G98" s="27" t="n"/>
      <c r="H98" s="27" t="n"/>
      <c r="I98" s="27" t="n"/>
      <c r="J98" s="75">
        <f>IF(OR(G98="Esente",G98="Non imponibile",G98="Fuori campo",G98="Reverse charge"),0,H98*I98)</f>
        <v/>
      </c>
      <c r="K98" s="75">
        <f>H98+J98</f>
        <v/>
      </c>
      <c r="L98" s="27" t="n"/>
      <c r="M98" s="32">
        <f>IF(A98="","",TEXT(A98,"mmmm"))</f>
        <v/>
      </c>
      <c r="N98" s="27" t="n"/>
      <c r="O98" s="27" t="n"/>
      <c r="P98" s="27" t="n"/>
      <c r="Q98" s="27" t="n"/>
      <c r="R98" s="33">
        <f>IF(Q98="","",Q98-TODAY())</f>
        <v/>
      </c>
    </row>
    <row r="99">
      <c r="A99" s="27" t="n"/>
      <c r="B99" s="27" t="n"/>
      <c r="C99" s="27" t="n"/>
      <c r="D99" s="27" t="n"/>
      <c r="E99" s="27" t="n"/>
      <c r="F99" s="27" t="n"/>
      <c r="G99" s="27" t="n"/>
      <c r="H99" s="27" t="n"/>
      <c r="I99" s="27" t="n"/>
      <c r="J99" s="74">
        <f>IF(OR(G99="Esente",G99="Non imponibile",G99="Fuori campo",G99="Reverse charge"),0,H99*I99)</f>
        <v/>
      </c>
      <c r="K99" s="74">
        <f>H99+J99</f>
        <v/>
      </c>
      <c r="L99" s="27" t="n"/>
      <c r="M99" s="29">
        <f>IF(A99="","",TEXT(A99,"mmmm"))</f>
        <v/>
      </c>
      <c r="N99" s="27" t="n"/>
      <c r="O99" s="27" t="n"/>
      <c r="P99" s="27" t="n"/>
      <c r="Q99" s="27" t="n"/>
      <c r="R99" s="30">
        <f>IF(Q99="","",Q99-TODAY())</f>
        <v/>
      </c>
    </row>
    <row r="100">
      <c r="A100" s="27" t="n"/>
      <c r="B100" s="27" t="n"/>
      <c r="C100" s="27" t="n"/>
      <c r="D100" s="27" t="n"/>
      <c r="E100" s="27" t="n"/>
      <c r="F100" s="27" t="n"/>
      <c r="G100" s="27" t="n"/>
      <c r="H100" s="27" t="n"/>
      <c r="I100" s="27" t="n"/>
      <c r="J100" s="75">
        <f>IF(OR(G100="Esente",G100="Non imponibile",G100="Fuori campo",G100="Reverse charge"),0,H100*I100)</f>
        <v/>
      </c>
      <c r="K100" s="75">
        <f>H100+J100</f>
        <v/>
      </c>
      <c r="L100" s="27" t="n"/>
      <c r="M100" s="32">
        <f>IF(A100="","",TEXT(A100,"mmmm"))</f>
        <v/>
      </c>
      <c r="N100" s="27" t="n"/>
      <c r="O100" s="27" t="n"/>
      <c r="P100" s="27" t="n"/>
      <c r="Q100" s="27" t="n"/>
      <c r="R100" s="33">
        <f>IF(Q100="","",Q100-TODAY())</f>
        <v/>
      </c>
    </row>
    <row r="101">
      <c r="A101" s="27" t="n"/>
      <c r="B101" s="27" t="n"/>
      <c r="C101" s="27" t="n"/>
      <c r="D101" s="27" t="n"/>
      <c r="E101" s="27" t="n"/>
      <c r="F101" s="27" t="n"/>
      <c r="G101" s="27" t="n"/>
      <c r="H101" s="27" t="n"/>
      <c r="I101" s="27" t="n"/>
      <c r="J101" s="74">
        <f>IF(OR(G101="Esente",G101="Non imponibile",G101="Fuori campo",G101="Reverse charge"),0,H101*I101)</f>
        <v/>
      </c>
      <c r="K101" s="74">
        <f>H101+J101</f>
        <v/>
      </c>
      <c r="L101" s="27" t="n"/>
      <c r="M101" s="29">
        <f>IF(A101="","",TEXT(A101,"mmmm"))</f>
        <v/>
      </c>
      <c r="N101" s="27" t="n"/>
      <c r="O101" s="27" t="n"/>
      <c r="P101" s="27" t="n"/>
      <c r="Q101" s="27" t="n"/>
      <c r="R101" s="30">
        <f>IF(Q101="","",Q101-TODAY())</f>
        <v/>
      </c>
    </row>
    <row r="102">
      <c r="A102" s="27" t="n"/>
      <c r="B102" s="27" t="n"/>
      <c r="C102" s="27" t="n"/>
      <c r="D102" s="27" t="n"/>
      <c r="E102" s="27" t="n"/>
      <c r="F102" s="27" t="n"/>
      <c r="G102" s="27" t="n"/>
      <c r="H102" s="27" t="n"/>
      <c r="I102" s="27" t="n"/>
      <c r="J102" s="75">
        <f>IF(OR(G102="Esente",G102="Non imponibile",G102="Fuori campo",G102="Reverse charge"),0,H102*I102)</f>
        <v/>
      </c>
      <c r="K102" s="75">
        <f>H102+J102</f>
        <v/>
      </c>
      <c r="L102" s="27" t="n"/>
      <c r="M102" s="32">
        <f>IF(A102="","",TEXT(A102,"mmmm"))</f>
        <v/>
      </c>
      <c r="N102" s="27" t="n"/>
      <c r="O102" s="27" t="n"/>
      <c r="P102" s="27" t="n"/>
      <c r="Q102" s="27" t="n"/>
      <c r="R102" s="33">
        <f>IF(Q102="","",Q102-TODAY())</f>
        <v/>
      </c>
    </row>
    <row r="103">
      <c r="A103" s="27" t="n"/>
      <c r="B103" s="27" t="n"/>
      <c r="C103" s="27" t="n"/>
      <c r="D103" s="27" t="n"/>
      <c r="E103" s="27" t="n"/>
      <c r="F103" s="27" t="n"/>
      <c r="G103" s="27" t="n"/>
      <c r="H103" s="27" t="n"/>
      <c r="I103" s="27" t="n"/>
      <c r="J103" s="74">
        <f>IF(OR(G103="Esente",G103="Non imponibile",G103="Fuori campo",G103="Reverse charge"),0,H103*I103)</f>
        <v/>
      </c>
      <c r="K103" s="74">
        <f>H103+J103</f>
        <v/>
      </c>
      <c r="L103" s="27" t="n"/>
      <c r="M103" s="29">
        <f>IF(A103="","",TEXT(A103,"mmmm"))</f>
        <v/>
      </c>
      <c r="N103" s="27" t="n"/>
      <c r="O103" s="27" t="n"/>
      <c r="P103" s="27" t="n"/>
      <c r="Q103" s="27" t="n"/>
      <c r="R103" s="30">
        <f>IF(Q103="","",Q103-TODAY())</f>
        <v/>
      </c>
    </row>
    <row r="104">
      <c r="A104" s="27" t="n"/>
      <c r="B104" s="27" t="n"/>
      <c r="C104" s="27" t="n"/>
      <c r="D104" s="27" t="n"/>
      <c r="E104" s="27" t="n"/>
      <c r="F104" s="27" t="n"/>
      <c r="G104" s="27" t="n"/>
      <c r="H104" s="27" t="n"/>
      <c r="I104" s="27" t="n"/>
      <c r="J104" s="75">
        <f>IF(OR(G104="Esente",G104="Non imponibile",G104="Fuori campo",G104="Reverse charge"),0,H104*I104)</f>
        <v/>
      </c>
      <c r="K104" s="75">
        <f>H104+J104</f>
        <v/>
      </c>
      <c r="L104" s="27" t="n"/>
      <c r="M104" s="32">
        <f>IF(A104="","",TEXT(A104,"mmmm"))</f>
        <v/>
      </c>
      <c r="N104" s="27" t="n"/>
      <c r="O104" s="27" t="n"/>
      <c r="P104" s="27" t="n"/>
      <c r="Q104" s="27" t="n"/>
      <c r="R104" s="33">
        <f>IF(Q104="","",Q104-TODAY())</f>
        <v/>
      </c>
    </row>
    <row r="105">
      <c r="A105" s="27" t="n"/>
      <c r="B105" s="27" t="n"/>
      <c r="C105" s="27" t="n"/>
      <c r="D105" s="27" t="n"/>
      <c r="E105" s="27" t="n"/>
      <c r="F105" s="27" t="n"/>
      <c r="G105" s="27" t="n"/>
      <c r="H105" s="27" t="n"/>
      <c r="I105" s="27" t="n"/>
      <c r="J105" s="74">
        <f>IF(OR(G105="Esente",G105="Non imponibile",G105="Fuori campo",G105="Reverse charge"),0,H105*I105)</f>
        <v/>
      </c>
      <c r="K105" s="74">
        <f>H105+J105</f>
        <v/>
      </c>
      <c r="L105" s="27" t="n"/>
      <c r="M105" s="29">
        <f>IF(A105="","",TEXT(A105,"mmmm"))</f>
        <v/>
      </c>
      <c r="N105" s="27" t="n"/>
      <c r="O105" s="27" t="n"/>
      <c r="P105" s="27" t="n"/>
      <c r="Q105" s="27" t="n"/>
      <c r="R105" s="30">
        <f>IF(Q105="","",Q105-TODAY())</f>
        <v/>
      </c>
    </row>
    <row r="106">
      <c r="A106" s="27" t="n"/>
      <c r="B106" s="27" t="n"/>
      <c r="C106" s="27" t="n"/>
      <c r="D106" s="27" t="n"/>
      <c r="E106" s="27" t="n"/>
      <c r="F106" s="27" t="n"/>
      <c r="G106" s="27" t="n"/>
      <c r="H106" s="27" t="n"/>
      <c r="I106" s="27" t="n"/>
      <c r="J106" s="75">
        <f>IF(OR(G106="Esente",G106="Non imponibile",G106="Fuori campo",G106="Reverse charge"),0,H106*I106)</f>
        <v/>
      </c>
      <c r="K106" s="75">
        <f>H106+J106</f>
        <v/>
      </c>
      <c r="L106" s="27" t="n"/>
      <c r="M106" s="32">
        <f>IF(A106="","",TEXT(A106,"mmmm"))</f>
        <v/>
      </c>
      <c r="N106" s="27" t="n"/>
      <c r="O106" s="27" t="n"/>
      <c r="P106" s="27" t="n"/>
      <c r="Q106" s="27" t="n"/>
      <c r="R106" s="33">
        <f>IF(Q106="","",Q106-TODAY())</f>
        <v/>
      </c>
    </row>
    <row r="107">
      <c r="A107" s="27" t="n"/>
      <c r="B107" s="27" t="n"/>
      <c r="C107" s="27" t="n"/>
      <c r="D107" s="27" t="n"/>
      <c r="E107" s="27" t="n"/>
      <c r="F107" s="27" t="n"/>
      <c r="G107" s="27" t="n"/>
      <c r="H107" s="27" t="n"/>
      <c r="I107" s="27" t="n"/>
      <c r="J107" s="74">
        <f>IF(OR(G107="Esente",G107="Non imponibile",G107="Fuori campo",G107="Reverse charge"),0,H107*I107)</f>
        <v/>
      </c>
      <c r="K107" s="74">
        <f>H107+J107</f>
        <v/>
      </c>
      <c r="L107" s="27" t="n"/>
      <c r="M107" s="29">
        <f>IF(A107="","",TEXT(A107,"mmmm"))</f>
        <v/>
      </c>
      <c r="N107" s="27" t="n"/>
      <c r="O107" s="27" t="n"/>
      <c r="P107" s="27" t="n"/>
      <c r="Q107" s="27" t="n"/>
      <c r="R107" s="30">
        <f>IF(Q107="","",Q107-TODAY())</f>
        <v/>
      </c>
    </row>
    <row r="108">
      <c r="A108" s="27" t="n"/>
      <c r="B108" s="27" t="n"/>
      <c r="C108" s="27" t="n"/>
      <c r="D108" s="27" t="n"/>
      <c r="E108" s="27" t="n"/>
      <c r="F108" s="27" t="n"/>
      <c r="G108" s="27" t="n"/>
      <c r="H108" s="27" t="n"/>
      <c r="I108" s="27" t="n"/>
      <c r="J108" s="75">
        <f>IF(OR(G108="Esente",G108="Non imponibile",G108="Fuori campo",G108="Reverse charge"),0,H108*I108)</f>
        <v/>
      </c>
      <c r="K108" s="75">
        <f>H108+J108</f>
        <v/>
      </c>
      <c r="L108" s="27" t="n"/>
      <c r="M108" s="32">
        <f>IF(A108="","",TEXT(A108,"mmmm"))</f>
        <v/>
      </c>
      <c r="N108" s="27" t="n"/>
      <c r="O108" s="27" t="n"/>
      <c r="P108" s="27" t="n"/>
      <c r="Q108" s="27" t="n"/>
      <c r="R108" s="33">
        <f>IF(Q108="","",Q108-TODAY())</f>
        <v/>
      </c>
    </row>
    <row r="109">
      <c r="A109" s="27" t="n"/>
      <c r="B109" s="27" t="n"/>
      <c r="C109" s="27" t="n"/>
      <c r="D109" s="27" t="n"/>
      <c r="E109" s="27" t="n"/>
      <c r="F109" s="27" t="n"/>
      <c r="G109" s="27" t="n"/>
      <c r="H109" s="27" t="n"/>
      <c r="I109" s="27" t="n"/>
      <c r="J109" s="74">
        <f>IF(OR(G109="Esente",G109="Non imponibile",G109="Fuori campo",G109="Reverse charge"),0,H109*I109)</f>
        <v/>
      </c>
      <c r="K109" s="74">
        <f>H109+J109</f>
        <v/>
      </c>
      <c r="L109" s="27" t="n"/>
      <c r="M109" s="29">
        <f>IF(A109="","",TEXT(A109,"mmmm"))</f>
        <v/>
      </c>
      <c r="N109" s="27" t="n"/>
      <c r="O109" s="27" t="n"/>
      <c r="P109" s="27" t="n"/>
      <c r="Q109" s="27" t="n"/>
      <c r="R109" s="30">
        <f>IF(Q109="","",Q109-TODAY())</f>
        <v/>
      </c>
    </row>
    <row r="110">
      <c r="A110" s="27" t="n"/>
      <c r="B110" s="27" t="n"/>
      <c r="C110" s="27" t="n"/>
      <c r="D110" s="27" t="n"/>
      <c r="E110" s="27" t="n"/>
      <c r="F110" s="27" t="n"/>
      <c r="G110" s="27" t="n"/>
      <c r="H110" s="27" t="n"/>
      <c r="I110" s="27" t="n"/>
      <c r="J110" s="75">
        <f>IF(OR(G110="Esente",G110="Non imponibile",G110="Fuori campo",G110="Reverse charge"),0,H110*I110)</f>
        <v/>
      </c>
      <c r="K110" s="75">
        <f>H110+J110</f>
        <v/>
      </c>
      <c r="L110" s="27" t="n"/>
      <c r="M110" s="32">
        <f>IF(A110="","",TEXT(A110,"mmmm"))</f>
        <v/>
      </c>
      <c r="N110" s="27" t="n"/>
      <c r="O110" s="27" t="n"/>
      <c r="P110" s="27" t="n"/>
      <c r="Q110" s="27" t="n"/>
      <c r="R110" s="33">
        <f>IF(Q110="","",Q110-TODAY())</f>
        <v/>
      </c>
    </row>
    <row r="111">
      <c r="A111" s="27" t="n"/>
      <c r="B111" s="27" t="n"/>
      <c r="C111" s="27" t="n"/>
      <c r="D111" s="27" t="n"/>
      <c r="E111" s="27" t="n"/>
      <c r="F111" s="27" t="n"/>
      <c r="G111" s="27" t="n"/>
      <c r="H111" s="27" t="n"/>
      <c r="I111" s="27" t="n"/>
      <c r="J111" s="74">
        <f>IF(OR(G111="Esente",G111="Non imponibile",G111="Fuori campo",G111="Reverse charge"),0,H111*I111)</f>
        <v/>
      </c>
      <c r="K111" s="74">
        <f>H111+J111</f>
        <v/>
      </c>
      <c r="L111" s="27" t="n"/>
      <c r="M111" s="29">
        <f>IF(A111="","",TEXT(A111,"mmmm"))</f>
        <v/>
      </c>
      <c r="N111" s="27" t="n"/>
      <c r="O111" s="27" t="n"/>
      <c r="P111" s="27" t="n"/>
      <c r="Q111" s="27" t="n"/>
      <c r="R111" s="30">
        <f>IF(Q111="","",Q111-TODAY())</f>
        <v/>
      </c>
    </row>
    <row r="112">
      <c r="A112" s="27" t="n"/>
      <c r="B112" s="27" t="n"/>
      <c r="C112" s="27" t="n"/>
      <c r="D112" s="27" t="n"/>
      <c r="E112" s="27" t="n"/>
      <c r="F112" s="27" t="n"/>
      <c r="G112" s="27" t="n"/>
      <c r="H112" s="27" t="n"/>
      <c r="I112" s="27" t="n"/>
      <c r="J112" s="75">
        <f>IF(OR(G112="Esente",G112="Non imponibile",G112="Fuori campo",G112="Reverse charge"),0,H112*I112)</f>
        <v/>
      </c>
      <c r="K112" s="75">
        <f>H112+J112</f>
        <v/>
      </c>
      <c r="L112" s="27" t="n"/>
      <c r="M112" s="32">
        <f>IF(A112="","",TEXT(A112,"mmmm"))</f>
        <v/>
      </c>
      <c r="N112" s="27" t="n"/>
      <c r="O112" s="27" t="n"/>
      <c r="P112" s="27" t="n"/>
      <c r="Q112" s="27" t="n"/>
      <c r="R112" s="33">
        <f>IF(Q112="","",Q112-TODAY())</f>
        <v/>
      </c>
    </row>
    <row r="113">
      <c r="A113" s="27" t="n"/>
      <c r="B113" s="27" t="n"/>
      <c r="C113" s="27" t="n"/>
      <c r="D113" s="27" t="n"/>
      <c r="E113" s="27" t="n"/>
      <c r="F113" s="27" t="n"/>
      <c r="G113" s="27" t="n"/>
      <c r="H113" s="27" t="n"/>
      <c r="I113" s="27" t="n"/>
      <c r="J113" s="74">
        <f>IF(OR(G113="Esente",G113="Non imponibile",G113="Fuori campo",G113="Reverse charge"),0,H113*I113)</f>
        <v/>
      </c>
      <c r="K113" s="74">
        <f>H113+J113</f>
        <v/>
      </c>
      <c r="L113" s="27" t="n"/>
      <c r="M113" s="29">
        <f>IF(A113="","",TEXT(A113,"mmmm"))</f>
        <v/>
      </c>
      <c r="N113" s="27" t="n"/>
      <c r="O113" s="27" t="n"/>
      <c r="P113" s="27" t="n"/>
      <c r="Q113" s="27" t="n"/>
      <c r="R113" s="30">
        <f>IF(Q113="","",Q113-TODAY())</f>
        <v/>
      </c>
    </row>
    <row r="114">
      <c r="A114" s="27" t="n"/>
      <c r="B114" s="27" t="n"/>
      <c r="C114" s="27" t="n"/>
      <c r="D114" s="27" t="n"/>
      <c r="E114" s="27" t="n"/>
      <c r="F114" s="27" t="n"/>
      <c r="G114" s="27" t="n"/>
      <c r="H114" s="27" t="n"/>
      <c r="I114" s="27" t="n"/>
      <c r="J114" s="75">
        <f>IF(OR(G114="Esente",G114="Non imponibile",G114="Fuori campo",G114="Reverse charge"),0,H114*I114)</f>
        <v/>
      </c>
      <c r="K114" s="75">
        <f>H114+J114</f>
        <v/>
      </c>
      <c r="L114" s="27" t="n"/>
      <c r="M114" s="32">
        <f>IF(A114="","",TEXT(A114,"mmmm"))</f>
        <v/>
      </c>
      <c r="N114" s="27" t="n"/>
      <c r="O114" s="27" t="n"/>
      <c r="P114" s="27" t="n"/>
      <c r="Q114" s="27" t="n"/>
      <c r="R114" s="33">
        <f>IF(Q114="","",Q114-TODAY())</f>
        <v/>
      </c>
    </row>
    <row r="115">
      <c r="A115" s="27" t="n"/>
      <c r="B115" s="27" t="n"/>
      <c r="C115" s="27" t="n"/>
      <c r="D115" s="27" t="n"/>
      <c r="E115" s="27" t="n"/>
      <c r="F115" s="27" t="n"/>
      <c r="G115" s="27" t="n"/>
      <c r="H115" s="27" t="n"/>
      <c r="I115" s="27" t="n"/>
      <c r="J115" s="74">
        <f>IF(OR(G115="Esente",G115="Non imponibile",G115="Fuori campo",G115="Reverse charge"),0,H115*I115)</f>
        <v/>
      </c>
      <c r="K115" s="74">
        <f>H115+J115</f>
        <v/>
      </c>
      <c r="L115" s="27" t="n"/>
      <c r="M115" s="29">
        <f>IF(A115="","",TEXT(A115,"mmmm"))</f>
        <v/>
      </c>
      <c r="N115" s="27" t="n"/>
      <c r="O115" s="27" t="n"/>
      <c r="P115" s="27" t="n"/>
      <c r="Q115" s="27" t="n"/>
      <c r="R115" s="30">
        <f>IF(Q115="","",Q115-TODAY())</f>
        <v/>
      </c>
    </row>
    <row r="116">
      <c r="A116" s="27" t="n"/>
      <c r="B116" s="27" t="n"/>
      <c r="C116" s="27" t="n"/>
      <c r="D116" s="27" t="n"/>
      <c r="E116" s="27" t="n"/>
      <c r="F116" s="27" t="n"/>
      <c r="G116" s="27" t="n"/>
      <c r="H116" s="27" t="n"/>
      <c r="I116" s="27" t="n"/>
      <c r="J116" s="75">
        <f>IF(OR(G116="Esente",G116="Non imponibile",G116="Fuori campo",G116="Reverse charge"),0,H116*I116)</f>
        <v/>
      </c>
      <c r="K116" s="75">
        <f>H116+J116</f>
        <v/>
      </c>
      <c r="L116" s="27" t="n"/>
      <c r="M116" s="32">
        <f>IF(A116="","",TEXT(A116,"mmmm"))</f>
        <v/>
      </c>
      <c r="N116" s="27" t="n"/>
      <c r="O116" s="27" t="n"/>
      <c r="P116" s="27" t="n"/>
      <c r="Q116" s="27" t="n"/>
      <c r="R116" s="33">
        <f>IF(Q116="","",Q116-TODAY())</f>
        <v/>
      </c>
    </row>
    <row r="117">
      <c r="A117" s="27" t="n"/>
      <c r="B117" s="27" t="n"/>
      <c r="C117" s="27" t="n"/>
      <c r="D117" s="27" t="n"/>
      <c r="E117" s="27" t="n"/>
      <c r="F117" s="27" t="n"/>
      <c r="G117" s="27" t="n"/>
      <c r="H117" s="27" t="n"/>
      <c r="I117" s="27" t="n"/>
      <c r="J117" s="74">
        <f>IF(OR(G117="Esente",G117="Non imponibile",G117="Fuori campo",G117="Reverse charge"),0,H117*I117)</f>
        <v/>
      </c>
      <c r="K117" s="74">
        <f>H117+J117</f>
        <v/>
      </c>
      <c r="L117" s="27" t="n"/>
      <c r="M117" s="29">
        <f>IF(A117="","",TEXT(A117,"mmmm"))</f>
        <v/>
      </c>
      <c r="N117" s="27" t="n"/>
      <c r="O117" s="27" t="n"/>
      <c r="P117" s="27" t="n"/>
      <c r="Q117" s="27" t="n"/>
      <c r="R117" s="30">
        <f>IF(Q117="","",Q117-TODAY())</f>
        <v/>
      </c>
    </row>
    <row r="118">
      <c r="A118" s="27" t="n"/>
      <c r="B118" s="27" t="n"/>
      <c r="C118" s="27" t="n"/>
      <c r="D118" s="27" t="n"/>
      <c r="E118" s="27" t="n"/>
      <c r="F118" s="27" t="n"/>
      <c r="G118" s="27" t="n"/>
      <c r="H118" s="27" t="n"/>
      <c r="I118" s="27" t="n"/>
      <c r="J118" s="75">
        <f>IF(OR(G118="Esente",G118="Non imponibile",G118="Fuori campo",G118="Reverse charge"),0,H118*I118)</f>
        <v/>
      </c>
      <c r="K118" s="75">
        <f>H118+J118</f>
        <v/>
      </c>
      <c r="L118" s="27" t="n"/>
      <c r="M118" s="32">
        <f>IF(A118="","",TEXT(A118,"mmmm"))</f>
        <v/>
      </c>
      <c r="N118" s="27" t="n"/>
      <c r="O118" s="27" t="n"/>
      <c r="P118" s="27" t="n"/>
      <c r="Q118" s="27" t="n"/>
      <c r="R118" s="33">
        <f>IF(Q118="","",Q118-TODAY())</f>
        <v/>
      </c>
    </row>
    <row r="119">
      <c r="A119" s="27" t="n"/>
      <c r="B119" s="27" t="n"/>
      <c r="C119" s="27" t="n"/>
      <c r="D119" s="27" t="n"/>
      <c r="E119" s="27" t="n"/>
      <c r="F119" s="27" t="n"/>
      <c r="G119" s="27" t="n"/>
      <c r="H119" s="27" t="n"/>
      <c r="I119" s="27" t="n"/>
      <c r="J119" s="74">
        <f>IF(OR(G119="Esente",G119="Non imponibile",G119="Fuori campo",G119="Reverse charge"),0,H119*I119)</f>
        <v/>
      </c>
      <c r="K119" s="74">
        <f>H119+J119</f>
        <v/>
      </c>
      <c r="L119" s="27" t="n"/>
      <c r="M119" s="29">
        <f>IF(A119="","",TEXT(A119,"mmmm"))</f>
        <v/>
      </c>
      <c r="N119" s="27" t="n"/>
      <c r="O119" s="27" t="n"/>
      <c r="P119" s="27" t="n"/>
      <c r="Q119" s="27" t="n"/>
      <c r="R119" s="30">
        <f>IF(Q119="","",Q119-TODAY())</f>
        <v/>
      </c>
    </row>
    <row r="120">
      <c r="A120" s="27" t="n"/>
      <c r="B120" s="27" t="n"/>
      <c r="C120" s="27" t="n"/>
      <c r="D120" s="27" t="n"/>
      <c r="E120" s="27" t="n"/>
      <c r="F120" s="27" t="n"/>
      <c r="G120" s="27" t="n"/>
      <c r="H120" s="27" t="n"/>
      <c r="I120" s="27" t="n"/>
      <c r="J120" s="75">
        <f>IF(OR(G120="Esente",G120="Non imponibile",G120="Fuori campo",G120="Reverse charge"),0,H120*I120)</f>
        <v/>
      </c>
      <c r="K120" s="75">
        <f>H120+J120</f>
        <v/>
      </c>
      <c r="L120" s="27" t="n"/>
      <c r="M120" s="32">
        <f>IF(A120="","",TEXT(A120,"mmmm"))</f>
        <v/>
      </c>
      <c r="N120" s="27" t="n"/>
      <c r="O120" s="27" t="n"/>
      <c r="P120" s="27" t="n"/>
      <c r="Q120" s="27" t="n"/>
      <c r="R120" s="33">
        <f>IF(Q120="","",Q120-TODAY())</f>
        <v/>
      </c>
    </row>
    <row r="121">
      <c r="A121" s="27" t="n"/>
      <c r="B121" s="27" t="n"/>
      <c r="C121" s="27" t="n"/>
      <c r="D121" s="27" t="n"/>
      <c r="E121" s="27" t="n"/>
      <c r="F121" s="27" t="n"/>
      <c r="G121" s="27" t="n"/>
      <c r="H121" s="27" t="n"/>
      <c r="I121" s="27" t="n"/>
      <c r="J121" s="74">
        <f>IF(OR(G121="Esente",G121="Non imponibile",G121="Fuori campo",G121="Reverse charge"),0,H121*I121)</f>
        <v/>
      </c>
      <c r="K121" s="74">
        <f>H121+J121</f>
        <v/>
      </c>
      <c r="L121" s="27" t="n"/>
      <c r="M121" s="29">
        <f>IF(A121="","",TEXT(A121,"mmmm"))</f>
        <v/>
      </c>
      <c r="N121" s="27" t="n"/>
      <c r="O121" s="27" t="n"/>
      <c r="P121" s="27" t="n"/>
      <c r="Q121" s="27" t="n"/>
      <c r="R121" s="30">
        <f>IF(Q121="","",Q121-TODAY())</f>
        <v/>
      </c>
    </row>
    <row r="122">
      <c r="A122" s="27" t="n"/>
      <c r="B122" s="27" t="n"/>
      <c r="C122" s="27" t="n"/>
      <c r="D122" s="27" t="n"/>
      <c r="E122" s="27" t="n"/>
      <c r="F122" s="27" t="n"/>
      <c r="G122" s="27" t="n"/>
      <c r="H122" s="27" t="n"/>
      <c r="I122" s="27" t="n"/>
      <c r="J122" s="75">
        <f>IF(OR(G122="Esente",G122="Non imponibile",G122="Fuori campo",G122="Reverse charge"),0,H122*I122)</f>
        <v/>
      </c>
      <c r="K122" s="75">
        <f>H122+J122</f>
        <v/>
      </c>
      <c r="L122" s="27" t="n"/>
      <c r="M122" s="32">
        <f>IF(A122="","",TEXT(A122,"mmmm"))</f>
        <v/>
      </c>
      <c r="N122" s="27" t="n"/>
      <c r="O122" s="27" t="n"/>
      <c r="P122" s="27" t="n"/>
      <c r="Q122" s="27" t="n"/>
      <c r="R122" s="33">
        <f>IF(Q122="","",Q122-TODAY())</f>
        <v/>
      </c>
    </row>
    <row r="123">
      <c r="A123" s="27" t="n"/>
      <c r="B123" s="27" t="n"/>
      <c r="C123" s="27" t="n"/>
      <c r="D123" s="27" t="n"/>
      <c r="E123" s="27" t="n"/>
      <c r="F123" s="27" t="n"/>
      <c r="G123" s="27" t="n"/>
      <c r="H123" s="27" t="n"/>
      <c r="I123" s="27" t="n"/>
      <c r="J123" s="74">
        <f>IF(OR(G123="Esente",G123="Non imponibile",G123="Fuori campo",G123="Reverse charge"),0,H123*I123)</f>
        <v/>
      </c>
      <c r="K123" s="74">
        <f>H123+J123</f>
        <v/>
      </c>
      <c r="L123" s="27" t="n"/>
      <c r="M123" s="29">
        <f>IF(A123="","",TEXT(A123,"mmmm"))</f>
        <v/>
      </c>
      <c r="N123" s="27" t="n"/>
      <c r="O123" s="27" t="n"/>
      <c r="P123" s="27" t="n"/>
      <c r="Q123" s="27" t="n"/>
      <c r="R123" s="30">
        <f>IF(Q123="","",Q123-TODAY())</f>
        <v/>
      </c>
    </row>
    <row r="124">
      <c r="A124" s="27" t="n"/>
      <c r="B124" s="27" t="n"/>
      <c r="C124" s="27" t="n"/>
      <c r="D124" s="27" t="n"/>
      <c r="E124" s="27" t="n"/>
      <c r="F124" s="27" t="n"/>
      <c r="G124" s="27" t="n"/>
      <c r="H124" s="27" t="n"/>
      <c r="I124" s="27" t="n"/>
      <c r="J124" s="75">
        <f>IF(OR(G124="Esente",G124="Non imponibile",G124="Fuori campo",G124="Reverse charge"),0,H124*I124)</f>
        <v/>
      </c>
      <c r="K124" s="75">
        <f>H124+J124</f>
        <v/>
      </c>
      <c r="L124" s="27" t="n"/>
      <c r="M124" s="32">
        <f>IF(A124="","",TEXT(A124,"mmmm"))</f>
        <v/>
      </c>
      <c r="N124" s="27" t="n"/>
      <c r="O124" s="27" t="n"/>
      <c r="P124" s="27" t="n"/>
      <c r="Q124" s="27" t="n"/>
      <c r="R124" s="33">
        <f>IF(Q124="","",Q124-TODAY())</f>
        <v/>
      </c>
    </row>
    <row r="125">
      <c r="A125" s="27" t="n"/>
      <c r="B125" s="27" t="n"/>
      <c r="C125" s="27" t="n"/>
      <c r="D125" s="27" t="n"/>
      <c r="E125" s="27" t="n"/>
      <c r="F125" s="27" t="n"/>
      <c r="G125" s="27" t="n"/>
      <c r="H125" s="27" t="n"/>
      <c r="I125" s="27" t="n"/>
      <c r="J125" s="74">
        <f>IF(OR(G125="Esente",G125="Non imponibile",G125="Fuori campo",G125="Reverse charge"),0,H125*I125)</f>
        <v/>
      </c>
      <c r="K125" s="74">
        <f>H125+J125</f>
        <v/>
      </c>
      <c r="L125" s="27" t="n"/>
      <c r="M125" s="29">
        <f>IF(A125="","",TEXT(A125,"mmmm"))</f>
        <v/>
      </c>
      <c r="N125" s="27" t="n"/>
      <c r="O125" s="27" t="n"/>
      <c r="P125" s="27" t="n"/>
      <c r="Q125" s="27" t="n"/>
      <c r="R125" s="30">
        <f>IF(Q125="","",Q125-TODAY())</f>
        <v/>
      </c>
    </row>
    <row r="126">
      <c r="A126" s="27" t="n"/>
      <c r="B126" s="27" t="n"/>
      <c r="C126" s="27" t="n"/>
      <c r="D126" s="27" t="n"/>
      <c r="E126" s="27" t="n"/>
      <c r="F126" s="27" t="n"/>
      <c r="G126" s="27" t="n"/>
      <c r="H126" s="27" t="n"/>
      <c r="I126" s="27" t="n"/>
      <c r="J126" s="75">
        <f>IF(OR(G126="Esente",G126="Non imponibile",G126="Fuori campo",G126="Reverse charge"),0,H126*I126)</f>
        <v/>
      </c>
      <c r="K126" s="75">
        <f>H126+J126</f>
        <v/>
      </c>
      <c r="L126" s="27" t="n"/>
      <c r="M126" s="32">
        <f>IF(A126="","",TEXT(A126,"mmmm"))</f>
        <v/>
      </c>
      <c r="N126" s="27" t="n"/>
      <c r="O126" s="27" t="n"/>
      <c r="P126" s="27" t="n"/>
      <c r="Q126" s="27" t="n"/>
      <c r="R126" s="33">
        <f>IF(Q126="","",Q126-TODAY())</f>
        <v/>
      </c>
    </row>
    <row r="127">
      <c r="A127" s="27" t="n"/>
      <c r="B127" s="27" t="n"/>
      <c r="C127" s="27" t="n"/>
      <c r="D127" s="27" t="n"/>
      <c r="E127" s="27" t="n"/>
      <c r="F127" s="27" t="n"/>
      <c r="G127" s="27" t="n"/>
      <c r="H127" s="27" t="n"/>
      <c r="I127" s="27" t="n"/>
      <c r="J127" s="74">
        <f>IF(OR(G127="Esente",G127="Non imponibile",G127="Fuori campo",G127="Reverse charge"),0,H127*I127)</f>
        <v/>
      </c>
      <c r="K127" s="74">
        <f>H127+J127</f>
        <v/>
      </c>
      <c r="L127" s="27" t="n"/>
      <c r="M127" s="29">
        <f>IF(A127="","",TEXT(A127,"mmmm"))</f>
        <v/>
      </c>
      <c r="N127" s="27" t="n"/>
      <c r="O127" s="27" t="n"/>
      <c r="P127" s="27" t="n"/>
      <c r="Q127" s="27" t="n"/>
      <c r="R127" s="30">
        <f>IF(Q127="","",Q127-TODAY())</f>
        <v/>
      </c>
    </row>
    <row r="128">
      <c r="A128" s="27" t="n"/>
      <c r="B128" s="27" t="n"/>
      <c r="C128" s="27" t="n"/>
      <c r="D128" s="27" t="n"/>
      <c r="E128" s="27" t="n"/>
      <c r="F128" s="27" t="n"/>
      <c r="G128" s="27" t="n"/>
      <c r="H128" s="27" t="n"/>
      <c r="I128" s="27" t="n"/>
      <c r="J128" s="75">
        <f>IF(OR(G128="Esente",G128="Non imponibile",G128="Fuori campo",G128="Reverse charge"),0,H128*I128)</f>
        <v/>
      </c>
      <c r="K128" s="75">
        <f>H128+J128</f>
        <v/>
      </c>
      <c r="L128" s="27" t="n"/>
      <c r="M128" s="32">
        <f>IF(A128="","",TEXT(A128,"mmmm"))</f>
        <v/>
      </c>
      <c r="N128" s="27" t="n"/>
      <c r="O128" s="27" t="n"/>
      <c r="P128" s="27" t="n"/>
      <c r="Q128" s="27" t="n"/>
      <c r="R128" s="33">
        <f>IF(Q128="","",Q128-TODAY())</f>
        <v/>
      </c>
    </row>
    <row r="129">
      <c r="A129" s="27" t="n"/>
      <c r="B129" s="27" t="n"/>
      <c r="C129" s="27" t="n"/>
      <c r="D129" s="27" t="n"/>
      <c r="E129" s="27" t="n"/>
      <c r="F129" s="27" t="n"/>
      <c r="G129" s="27" t="n"/>
      <c r="H129" s="27" t="n"/>
      <c r="I129" s="27" t="n"/>
      <c r="J129" s="74">
        <f>IF(OR(G129="Esente",G129="Non imponibile",G129="Fuori campo",G129="Reverse charge"),0,H129*I129)</f>
        <v/>
      </c>
      <c r="K129" s="74">
        <f>H129+J129</f>
        <v/>
      </c>
      <c r="L129" s="27" t="n"/>
      <c r="M129" s="29">
        <f>IF(A129="","",TEXT(A129,"mmmm"))</f>
        <v/>
      </c>
      <c r="N129" s="27" t="n"/>
      <c r="O129" s="27" t="n"/>
      <c r="P129" s="27" t="n"/>
      <c r="Q129" s="27" t="n"/>
      <c r="R129" s="30">
        <f>IF(Q129="","",Q129-TODAY())</f>
        <v/>
      </c>
    </row>
    <row r="130">
      <c r="A130" s="27" t="n"/>
      <c r="B130" s="27" t="n"/>
      <c r="C130" s="27" t="n"/>
      <c r="D130" s="27" t="n"/>
      <c r="E130" s="27" t="n"/>
      <c r="F130" s="27" t="n"/>
      <c r="G130" s="27" t="n"/>
      <c r="H130" s="27" t="n"/>
      <c r="I130" s="27" t="n"/>
      <c r="J130" s="75">
        <f>IF(OR(G130="Esente",G130="Non imponibile",G130="Fuori campo",G130="Reverse charge"),0,H130*I130)</f>
        <v/>
      </c>
      <c r="K130" s="75">
        <f>H130+J130</f>
        <v/>
      </c>
      <c r="L130" s="27" t="n"/>
      <c r="M130" s="32">
        <f>IF(A130="","",TEXT(A130,"mmmm"))</f>
        <v/>
      </c>
      <c r="N130" s="27" t="n"/>
      <c r="O130" s="27" t="n"/>
      <c r="P130" s="27" t="n"/>
      <c r="Q130" s="27" t="n"/>
      <c r="R130" s="33">
        <f>IF(Q130="","",Q130-TODAY())</f>
        <v/>
      </c>
    </row>
    <row r="131">
      <c r="A131" s="27" t="n"/>
      <c r="B131" s="27" t="n"/>
      <c r="C131" s="27" t="n"/>
      <c r="D131" s="27" t="n"/>
      <c r="E131" s="27" t="n"/>
      <c r="F131" s="27" t="n"/>
      <c r="G131" s="27" t="n"/>
      <c r="H131" s="27" t="n"/>
      <c r="I131" s="27" t="n"/>
      <c r="J131" s="74">
        <f>IF(OR(G131="Esente",G131="Non imponibile",G131="Fuori campo",G131="Reverse charge"),0,H131*I131)</f>
        <v/>
      </c>
      <c r="K131" s="74">
        <f>H131+J131</f>
        <v/>
      </c>
      <c r="L131" s="27" t="n"/>
      <c r="M131" s="29">
        <f>IF(A131="","",TEXT(A131,"mmmm"))</f>
        <v/>
      </c>
      <c r="N131" s="27" t="n"/>
      <c r="O131" s="27" t="n"/>
      <c r="P131" s="27" t="n"/>
      <c r="Q131" s="27" t="n"/>
      <c r="R131" s="30">
        <f>IF(Q131="","",Q131-TODAY())</f>
        <v/>
      </c>
    </row>
    <row r="132">
      <c r="A132" s="27" t="n"/>
      <c r="B132" s="27" t="n"/>
      <c r="C132" s="27" t="n"/>
      <c r="D132" s="27" t="n"/>
      <c r="E132" s="27" t="n"/>
      <c r="F132" s="27" t="n"/>
      <c r="G132" s="27" t="n"/>
      <c r="H132" s="27" t="n"/>
      <c r="I132" s="27" t="n"/>
      <c r="J132" s="75">
        <f>IF(OR(G132="Esente",G132="Non imponibile",G132="Fuori campo",G132="Reverse charge"),0,H132*I132)</f>
        <v/>
      </c>
      <c r="K132" s="75">
        <f>H132+J132</f>
        <v/>
      </c>
      <c r="L132" s="27" t="n"/>
      <c r="M132" s="32">
        <f>IF(A132="","",TEXT(A132,"mmmm"))</f>
        <v/>
      </c>
      <c r="N132" s="27" t="n"/>
      <c r="O132" s="27" t="n"/>
      <c r="P132" s="27" t="n"/>
      <c r="Q132" s="27" t="n"/>
      <c r="R132" s="33">
        <f>IF(Q132="","",Q132-TODAY())</f>
        <v/>
      </c>
    </row>
    <row r="133">
      <c r="A133" s="27" t="n"/>
      <c r="B133" s="27" t="n"/>
      <c r="C133" s="27" t="n"/>
      <c r="D133" s="27" t="n"/>
      <c r="E133" s="27" t="n"/>
      <c r="F133" s="27" t="n"/>
      <c r="G133" s="27" t="n"/>
      <c r="H133" s="27" t="n"/>
      <c r="I133" s="27" t="n"/>
      <c r="J133" s="74">
        <f>IF(OR(G133="Esente",G133="Non imponibile",G133="Fuori campo",G133="Reverse charge"),0,H133*I133)</f>
        <v/>
      </c>
      <c r="K133" s="74">
        <f>H133+J133</f>
        <v/>
      </c>
      <c r="L133" s="27" t="n"/>
      <c r="M133" s="29">
        <f>IF(A133="","",TEXT(A133,"mmmm"))</f>
        <v/>
      </c>
      <c r="N133" s="27" t="n"/>
      <c r="O133" s="27" t="n"/>
      <c r="P133" s="27" t="n"/>
      <c r="Q133" s="27" t="n"/>
      <c r="R133" s="30">
        <f>IF(Q133="","",Q133-TODAY())</f>
        <v/>
      </c>
    </row>
    <row r="134">
      <c r="A134" s="27" t="n"/>
      <c r="B134" s="27" t="n"/>
      <c r="C134" s="27" t="n"/>
      <c r="D134" s="27" t="n"/>
      <c r="E134" s="27" t="n"/>
      <c r="F134" s="27" t="n"/>
      <c r="G134" s="27" t="n"/>
      <c r="H134" s="27" t="n"/>
      <c r="I134" s="27" t="n"/>
      <c r="J134" s="75">
        <f>IF(OR(G134="Esente",G134="Non imponibile",G134="Fuori campo",G134="Reverse charge"),0,H134*I134)</f>
        <v/>
      </c>
      <c r="K134" s="75">
        <f>H134+J134</f>
        <v/>
      </c>
      <c r="L134" s="27" t="n"/>
      <c r="M134" s="32">
        <f>IF(A134="","",TEXT(A134,"mmmm"))</f>
        <v/>
      </c>
      <c r="N134" s="27" t="n"/>
      <c r="O134" s="27" t="n"/>
      <c r="P134" s="27" t="n"/>
      <c r="Q134" s="27" t="n"/>
      <c r="R134" s="33">
        <f>IF(Q134="","",Q134-TODAY())</f>
        <v/>
      </c>
    </row>
    <row r="135">
      <c r="A135" s="27" t="n"/>
      <c r="B135" s="27" t="n"/>
      <c r="C135" s="27" t="n"/>
      <c r="D135" s="27" t="n"/>
      <c r="E135" s="27" t="n"/>
      <c r="F135" s="27" t="n"/>
      <c r="G135" s="27" t="n"/>
      <c r="H135" s="27" t="n"/>
      <c r="I135" s="27" t="n"/>
      <c r="J135" s="74">
        <f>IF(OR(G135="Esente",G135="Non imponibile",G135="Fuori campo",G135="Reverse charge"),0,H135*I135)</f>
        <v/>
      </c>
      <c r="K135" s="74">
        <f>H135+J135</f>
        <v/>
      </c>
      <c r="L135" s="27" t="n"/>
      <c r="M135" s="29">
        <f>IF(A135="","",TEXT(A135,"mmmm"))</f>
        <v/>
      </c>
      <c r="N135" s="27" t="n"/>
      <c r="O135" s="27" t="n"/>
      <c r="P135" s="27" t="n"/>
      <c r="Q135" s="27" t="n"/>
      <c r="R135" s="30">
        <f>IF(Q135="","",Q135-TODAY())</f>
        <v/>
      </c>
    </row>
    <row r="136">
      <c r="A136" s="27" t="n"/>
      <c r="B136" s="27" t="n"/>
      <c r="C136" s="27" t="n"/>
      <c r="D136" s="27" t="n"/>
      <c r="E136" s="27" t="n"/>
      <c r="F136" s="27" t="n"/>
      <c r="G136" s="27" t="n"/>
      <c r="H136" s="27" t="n"/>
      <c r="I136" s="27" t="n"/>
      <c r="J136" s="75">
        <f>IF(OR(G136="Esente",G136="Non imponibile",G136="Fuori campo",G136="Reverse charge"),0,H136*I136)</f>
        <v/>
      </c>
      <c r="K136" s="75">
        <f>H136+J136</f>
        <v/>
      </c>
      <c r="L136" s="27" t="n"/>
      <c r="M136" s="32">
        <f>IF(A136="","",TEXT(A136,"mmmm"))</f>
        <v/>
      </c>
      <c r="N136" s="27" t="n"/>
      <c r="O136" s="27" t="n"/>
      <c r="P136" s="27" t="n"/>
      <c r="Q136" s="27" t="n"/>
      <c r="R136" s="33">
        <f>IF(Q136="","",Q136-TODAY())</f>
        <v/>
      </c>
    </row>
    <row r="137">
      <c r="A137" s="27" t="n"/>
      <c r="B137" s="27" t="n"/>
      <c r="C137" s="27" t="n"/>
      <c r="D137" s="27" t="n"/>
      <c r="E137" s="27" t="n"/>
      <c r="F137" s="27" t="n"/>
      <c r="G137" s="27" t="n"/>
      <c r="H137" s="27" t="n"/>
      <c r="I137" s="27" t="n"/>
      <c r="J137" s="74">
        <f>IF(OR(G137="Esente",G137="Non imponibile",G137="Fuori campo",G137="Reverse charge"),0,H137*I137)</f>
        <v/>
      </c>
      <c r="K137" s="74">
        <f>H137+J137</f>
        <v/>
      </c>
      <c r="L137" s="27" t="n"/>
      <c r="M137" s="29">
        <f>IF(A137="","",TEXT(A137,"mmmm"))</f>
        <v/>
      </c>
      <c r="N137" s="27" t="n"/>
      <c r="O137" s="27" t="n"/>
      <c r="P137" s="27" t="n"/>
      <c r="Q137" s="27" t="n"/>
      <c r="R137" s="30">
        <f>IF(Q137="","",Q137-TODAY())</f>
        <v/>
      </c>
    </row>
    <row r="138">
      <c r="A138" s="27" t="n"/>
      <c r="B138" s="27" t="n"/>
      <c r="C138" s="27" t="n"/>
      <c r="D138" s="27" t="n"/>
      <c r="E138" s="27" t="n"/>
      <c r="F138" s="27" t="n"/>
      <c r="G138" s="27" t="n"/>
      <c r="H138" s="27" t="n"/>
      <c r="I138" s="27" t="n"/>
      <c r="J138" s="75">
        <f>IF(OR(G138="Esente",G138="Non imponibile",G138="Fuori campo",G138="Reverse charge"),0,H138*I138)</f>
        <v/>
      </c>
      <c r="K138" s="75">
        <f>H138+J138</f>
        <v/>
      </c>
      <c r="L138" s="27" t="n"/>
      <c r="M138" s="32">
        <f>IF(A138="","",TEXT(A138,"mmmm"))</f>
        <v/>
      </c>
      <c r="N138" s="27" t="n"/>
      <c r="O138" s="27" t="n"/>
      <c r="P138" s="27" t="n"/>
      <c r="Q138" s="27" t="n"/>
      <c r="R138" s="33">
        <f>IF(Q138="","",Q138-TODAY())</f>
        <v/>
      </c>
    </row>
    <row r="139">
      <c r="A139" s="27" t="n"/>
      <c r="B139" s="27" t="n"/>
      <c r="C139" s="27" t="n"/>
      <c r="D139" s="27" t="n"/>
      <c r="E139" s="27" t="n"/>
      <c r="F139" s="27" t="n"/>
      <c r="G139" s="27" t="n"/>
      <c r="H139" s="27" t="n"/>
      <c r="I139" s="27" t="n"/>
      <c r="J139" s="74">
        <f>IF(OR(G139="Esente",G139="Non imponibile",G139="Fuori campo",G139="Reverse charge"),0,H139*I139)</f>
        <v/>
      </c>
      <c r="K139" s="74">
        <f>H139+J139</f>
        <v/>
      </c>
      <c r="L139" s="27" t="n"/>
      <c r="M139" s="29">
        <f>IF(A139="","",TEXT(A139,"mmmm"))</f>
        <v/>
      </c>
      <c r="N139" s="27" t="n"/>
      <c r="O139" s="27" t="n"/>
      <c r="P139" s="27" t="n"/>
      <c r="Q139" s="27" t="n"/>
      <c r="R139" s="30">
        <f>IF(Q139="","",Q139-TODAY())</f>
        <v/>
      </c>
    </row>
    <row r="140">
      <c r="A140" s="27" t="n"/>
      <c r="B140" s="27" t="n"/>
      <c r="C140" s="27" t="n"/>
      <c r="D140" s="27" t="n"/>
      <c r="E140" s="27" t="n"/>
      <c r="F140" s="27" t="n"/>
      <c r="G140" s="27" t="n"/>
      <c r="H140" s="27" t="n"/>
      <c r="I140" s="27" t="n"/>
      <c r="J140" s="75">
        <f>IF(OR(G140="Esente",G140="Non imponibile",G140="Fuori campo",G140="Reverse charge"),0,H140*I140)</f>
        <v/>
      </c>
      <c r="K140" s="75">
        <f>H140+J140</f>
        <v/>
      </c>
      <c r="L140" s="27" t="n"/>
      <c r="M140" s="32">
        <f>IF(A140="","",TEXT(A140,"mmmm"))</f>
        <v/>
      </c>
      <c r="N140" s="27" t="n"/>
      <c r="O140" s="27" t="n"/>
      <c r="P140" s="27" t="n"/>
      <c r="Q140" s="27" t="n"/>
      <c r="R140" s="33">
        <f>IF(Q140="","",Q140-TODAY())</f>
        <v/>
      </c>
    </row>
    <row r="141">
      <c r="A141" s="27" t="n"/>
      <c r="B141" s="27" t="n"/>
      <c r="C141" s="27" t="n"/>
      <c r="D141" s="27" t="n"/>
      <c r="E141" s="27" t="n"/>
      <c r="F141" s="27" t="n"/>
      <c r="G141" s="27" t="n"/>
      <c r="H141" s="27" t="n"/>
      <c r="I141" s="27" t="n"/>
      <c r="J141" s="74">
        <f>IF(OR(G141="Esente",G141="Non imponibile",G141="Fuori campo",G141="Reverse charge"),0,H141*I141)</f>
        <v/>
      </c>
      <c r="K141" s="74">
        <f>H141+J141</f>
        <v/>
      </c>
      <c r="L141" s="27" t="n"/>
      <c r="M141" s="29">
        <f>IF(A141="","",TEXT(A141,"mmmm"))</f>
        <v/>
      </c>
      <c r="N141" s="27" t="n"/>
      <c r="O141" s="27" t="n"/>
      <c r="P141" s="27" t="n"/>
      <c r="Q141" s="27" t="n"/>
      <c r="R141" s="30">
        <f>IF(Q141="","",Q141-TODAY())</f>
        <v/>
      </c>
    </row>
    <row r="142">
      <c r="A142" s="27" t="n"/>
      <c r="B142" s="27" t="n"/>
      <c r="C142" s="27" t="n"/>
      <c r="D142" s="27" t="n"/>
      <c r="E142" s="27" t="n"/>
      <c r="F142" s="27" t="n"/>
      <c r="G142" s="27" t="n"/>
      <c r="H142" s="27" t="n"/>
      <c r="I142" s="27" t="n"/>
      <c r="J142" s="75">
        <f>IF(OR(G142="Esente",G142="Non imponibile",G142="Fuori campo",G142="Reverse charge"),0,H142*I142)</f>
        <v/>
      </c>
      <c r="K142" s="75">
        <f>H142+J142</f>
        <v/>
      </c>
      <c r="L142" s="27" t="n"/>
      <c r="M142" s="32">
        <f>IF(A142="","",TEXT(A142,"mmmm"))</f>
        <v/>
      </c>
      <c r="N142" s="27" t="n"/>
      <c r="O142" s="27" t="n"/>
      <c r="P142" s="27" t="n"/>
      <c r="Q142" s="27" t="n"/>
      <c r="R142" s="33">
        <f>IF(Q142="","",Q142-TODAY())</f>
        <v/>
      </c>
    </row>
    <row r="143">
      <c r="A143" s="27" t="n"/>
      <c r="B143" s="27" t="n"/>
      <c r="C143" s="27" t="n"/>
      <c r="D143" s="27" t="n"/>
      <c r="E143" s="27" t="n"/>
      <c r="F143" s="27" t="n"/>
      <c r="G143" s="27" t="n"/>
      <c r="H143" s="27" t="n"/>
      <c r="I143" s="27" t="n"/>
      <c r="J143" s="74">
        <f>IF(OR(G143="Esente",G143="Non imponibile",G143="Fuori campo",G143="Reverse charge"),0,H143*I143)</f>
        <v/>
      </c>
      <c r="K143" s="74">
        <f>H143+J143</f>
        <v/>
      </c>
      <c r="L143" s="27" t="n"/>
      <c r="M143" s="29">
        <f>IF(A143="","",TEXT(A143,"mmmm"))</f>
        <v/>
      </c>
      <c r="N143" s="27" t="n"/>
      <c r="O143" s="27" t="n"/>
      <c r="P143" s="27" t="n"/>
      <c r="Q143" s="27" t="n"/>
      <c r="R143" s="30">
        <f>IF(Q143="","",Q143-TODAY())</f>
        <v/>
      </c>
    </row>
    <row r="144">
      <c r="A144" s="27" t="n"/>
      <c r="B144" s="27" t="n"/>
      <c r="C144" s="27" t="n"/>
      <c r="D144" s="27" t="n"/>
      <c r="E144" s="27" t="n"/>
      <c r="F144" s="27" t="n"/>
      <c r="G144" s="27" t="n"/>
      <c r="H144" s="27" t="n"/>
      <c r="I144" s="27" t="n"/>
      <c r="J144" s="75">
        <f>IF(OR(G144="Esente",G144="Non imponibile",G144="Fuori campo",G144="Reverse charge"),0,H144*I144)</f>
        <v/>
      </c>
      <c r="K144" s="75">
        <f>H144+J144</f>
        <v/>
      </c>
      <c r="L144" s="27" t="n"/>
      <c r="M144" s="32">
        <f>IF(A144="","",TEXT(A144,"mmmm"))</f>
        <v/>
      </c>
      <c r="N144" s="27" t="n"/>
      <c r="O144" s="27" t="n"/>
      <c r="P144" s="27" t="n"/>
      <c r="Q144" s="27" t="n"/>
      <c r="R144" s="33">
        <f>IF(Q144="","",Q144-TODAY())</f>
        <v/>
      </c>
    </row>
    <row r="145">
      <c r="A145" s="27" t="n"/>
      <c r="B145" s="27" t="n"/>
      <c r="C145" s="27" t="n"/>
      <c r="D145" s="27" t="n"/>
      <c r="E145" s="27" t="n"/>
      <c r="F145" s="27" t="n"/>
      <c r="G145" s="27" t="n"/>
      <c r="H145" s="27" t="n"/>
      <c r="I145" s="27" t="n"/>
      <c r="J145" s="74">
        <f>IF(OR(G145="Esente",G145="Non imponibile",G145="Fuori campo",G145="Reverse charge"),0,H145*I145)</f>
        <v/>
      </c>
      <c r="K145" s="74">
        <f>H145+J145</f>
        <v/>
      </c>
      <c r="L145" s="27" t="n"/>
      <c r="M145" s="29">
        <f>IF(A145="","",TEXT(A145,"mmmm"))</f>
        <v/>
      </c>
      <c r="N145" s="27" t="n"/>
      <c r="O145" s="27" t="n"/>
      <c r="P145" s="27" t="n"/>
      <c r="Q145" s="27" t="n"/>
      <c r="R145" s="30">
        <f>IF(Q145="","",Q145-TODAY())</f>
        <v/>
      </c>
    </row>
    <row r="146">
      <c r="A146" s="27" t="n"/>
      <c r="B146" s="27" t="n"/>
      <c r="C146" s="27" t="n"/>
      <c r="D146" s="27" t="n"/>
      <c r="E146" s="27" t="n"/>
      <c r="F146" s="27" t="n"/>
      <c r="G146" s="27" t="n"/>
      <c r="H146" s="27" t="n"/>
      <c r="I146" s="27" t="n"/>
      <c r="J146" s="75">
        <f>IF(OR(G146="Esente",G146="Non imponibile",G146="Fuori campo",G146="Reverse charge"),0,H146*I146)</f>
        <v/>
      </c>
      <c r="K146" s="75">
        <f>H146+J146</f>
        <v/>
      </c>
      <c r="L146" s="27" t="n"/>
      <c r="M146" s="32">
        <f>IF(A146="","",TEXT(A146,"mmmm"))</f>
        <v/>
      </c>
      <c r="N146" s="27" t="n"/>
      <c r="O146" s="27" t="n"/>
      <c r="P146" s="27" t="n"/>
      <c r="Q146" s="27" t="n"/>
      <c r="R146" s="33">
        <f>IF(Q146="","",Q146-TODAY())</f>
        <v/>
      </c>
    </row>
    <row r="147">
      <c r="A147" s="27" t="n"/>
      <c r="B147" s="27" t="n"/>
      <c r="C147" s="27" t="n"/>
      <c r="D147" s="27" t="n"/>
      <c r="E147" s="27" t="n"/>
      <c r="F147" s="27" t="n"/>
      <c r="G147" s="27" t="n"/>
      <c r="H147" s="27" t="n"/>
      <c r="I147" s="27" t="n"/>
      <c r="J147" s="74">
        <f>IF(OR(G147="Esente",G147="Non imponibile",G147="Fuori campo",G147="Reverse charge"),0,H147*I147)</f>
        <v/>
      </c>
      <c r="K147" s="74">
        <f>H147+J147</f>
        <v/>
      </c>
      <c r="L147" s="27" t="n"/>
      <c r="M147" s="29">
        <f>IF(A147="","",TEXT(A147,"mmmm"))</f>
        <v/>
      </c>
      <c r="N147" s="27" t="n"/>
      <c r="O147" s="27" t="n"/>
      <c r="P147" s="27" t="n"/>
      <c r="Q147" s="27" t="n"/>
      <c r="R147" s="30">
        <f>IF(Q147="","",Q147-TODAY())</f>
        <v/>
      </c>
    </row>
    <row r="148">
      <c r="A148" s="27" t="n"/>
      <c r="B148" s="27" t="n"/>
      <c r="C148" s="27" t="n"/>
      <c r="D148" s="27" t="n"/>
      <c r="E148" s="27" t="n"/>
      <c r="F148" s="27" t="n"/>
      <c r="G148" s="27" t="n"/>
      <c r="H148" s="27" t="n"/>
      <c r="I148" s="27" t="n"/>
      <c r="J148" s="75">
        <f>IF(OR(G148="Esente",G148="Non imponibile",G148="Fuori campo",G148="Reverse charge"),0,H148*I148)</f>
        <v/>
      </c>
      <c r="K148" s="75">
        <f>H148+J148</f>
        <v/>
      </c>
      <c r="L148" s="27" t="n"/>
      <c r="M148" s="32">
        <f>IF(A148="","",TEXT(A148,"mmmm"))</f>
        <v/>
      </c>
      <c r="N148" s="27" t="n"/>
      <c r="O148" s="27" t="n"/>
      <c r="P148" s="27" t="n"/>
      <c r="Q148" s="27" t="n"/>
      <c r="R148" s="33">
        <f>IF(Q148="","",Q148-TODAY())</f>
        <v/>
      </c>
    </row>
    <row r="149">
      <c r="A149" s="27" t="n"/>
      <c r="B149" s="27" t="n"/>
      <c r="C149" s="27" t="n"/>
      <c r="D149" s="27" t="n"/>
      <c r="E149" s="27" t="n"/>
      <c r="F149" s="27" t="n"/>
      <c r="G149" s="27" t="n"/>
      <c r="H149" s="27" t="n"/>
      <c r="I149" s="27" t="n"/>
      <c r="J149" s="74">
        <f>IF(OR(G149="Esente",G149="Non imponibile",G149="Fuori campo",G149="Reverse charge"),0,H149*I149)</f>
        <v/>
      </c>
      <c r="K149" s="74">
        <f>H149+J149</f>
        <v/>
      </c>
      <c r="L149" s="27" t="n"/>
      <c r="M149" s="29">
        <f>IF(A149="","",TEXT(A149,"mmmm"))</f>
        <v/>
      </c>
      <c r="N149" s="27" t="n"/>
      <c r="O149" s="27" t="n"/>
      <c r="P149" s="27" t="n"/>
      <c r="Q149" s="27" t="n"/>
      <c r="R149" s="30">
        <f>IF(Q149="","",Q149-TODAY())</f>
        <v/>
      </c>
    </row>
    <row r="150">
      <c r="A150" s="27" t="n"/>
      <c r="B150" s="27" t="n"/>
      <c r="C150" s="27" t="n"/>
      <c r="D150" s="27" t="n"/>
      <c r="E150" s="27" t="n"/>
      <c r="F150" s="27" t="n"/>
      <c r="G150" s="27" t="n"/>
      <c r="H150" s="27" t="n"/>
      <c r="I150" s="27" t="n"/>
      <c r="J150" s="75">
        <f>IF(OR(G150="Esente",G150="Non imponibile",G150="Fuori campo",G150="Reverse charge"),0,H150*I150)</f>
        <v/>
      </c>
      <c r="K150" s="75">
        <f>H150+J150</f>
        <v/>
      </c>
      <c r="L150" s="27" t="n"/>
      <c r="M150" s="32">
        <f>IF(A150="","",TEXT(A150,"mmmm"))</f>
        <v/>
      </c>
      <c r="N150" s="27" t="n"/>
      <c r="O150" s="27" t="n"/>
      <c r="P150" s="27" t="n"/>
      <c r="Q150" s="27" t="n"/>
      <c r="R150" s="33">
        <f>IF(Q150="","",Q150-TODAY())</f>
        <v/>
      </c>
    </row>
    <row r="151">
      <c r="A151" s="27" t="n"/>
      <c r="B151" s="27" t="n"/>
      <c r="C151" s="27" t="n"/>
      <c r="D151" s="27" t="n"/>
      <c r="E151" s="27" t="n"/>
      <c r="F151" s="27" t="n"/>
      <c r="G151" s="27" t="n"/>
      <c r="H151" s="27" t="n"/>
      <c r="I151" s="27" t="n"/>
      <c r="J151" s="74">
        <f>IF(OR(G151="Esente",G151="Non imponibile",G151="Fuori campo",G151="Reverse charge"),0,H151*I151)</f>
        <v/>
      </c>
      <c r="K151" s="74">
        <f>H151+J151</f>
        <v/>
      </c>
      <c r="L151" s="27" t="n"/>
      <c r="M151" s="29">
        <f>IF(A151="","",TEXT(A151,"mmmm"))</f>
        <v/>
      </c>
      <c r="N151" s="27" t="n"/>
      <c r="O151" s="27" t="n"/>
      <c r="P151" s="27" t="n"/>
      <c r="Q151" s="27" t="n"/>
      <c r="R151" s="30">
        <f>IF(Q151="","",Q151-TODAY())</f>
        <v/>
      </c>
    </row>
    <row r="152">
      <c r="A152" s="27" t="n"/>
      <c r="B152" s="27" t="n"/>
      <c r="C152" s="27" t="n"/>
      <c r="D152" s="27" t="n"/>
      <c r="E152" s="27" t="n"/>
      <c r="F152" s="27" t="n"/>
      <c r="G152" s="27" t="n"/>
      <c r="H152" s="27" t="n"/>
      <c r="I152" s="27" t="n"/>
      <c r="J152" s="75">
        <f>IF(OR(G152="Esente",G152="Non imponibile",G152="Fuori campo",G152="Reverse charge"),0,H152*I152)</f>
        <v/>
      </c>
      <c r="K152" s="75">
        <f>H152+J152</f>
        <v/>
      </c>
      <c r="L152" s="27" t="n"/>
      <c r="M152" s="32">
        <f>IF(A152="","",TEXT(A152,"mmmm"))</f>
        <v/>
      </c>
      <c r="N152" s="27" t="n"/>
      <c r="O152" s="27" t="n"/>
      <c r="P152" s="27" t="n"/>
      <c r="Q152" s="27" t="n"/>
      <c r="R152" s="33">
        <f>IF(Q152="","",Q152-TODAY())</f>
        <v/>
      </c>
    </row>
    <row r="153">
      <c r="A153" s="27" t="n"/>
      <c r="B153" s="27" t="n"/>
      <c r="C153" s="27" t="n"/>
      <c r="D153" s="27" t="n"/>
      <c r="E153" s="27" t="n"/>
      <c r="F153" s="27" t="n"/>
      <c r="G153" s="27" t="n"/>
      <c r="H153" s="27" t="n"/>
      <c r="I153" s="27" t="n"/>
      <c r="J153" s="74">
        <f>IF(OR(G153="Esente",G153="Non imponibile",G153="Fuori campo",G153="Reverse charge"),0,H153*I153)</f>
        <v/>
      </c>
      <c r="K153" s="74">
        <f>H153+J153</f>
        <v/>
      </c>
      <c r="L153" s="27" t="n"/>
      <c r="M153" s="29">
        <f>IF(A153="","",TEXT(A153,"mmmm"))</f>
        <v/>
      </c>
      <c r="N153" s="27" t="n"/>
      <c r="O153" s="27" t="n"/>
      <c r="P153" s="27" t="n"/>
      <c r="Q153" s="27" t="n"/>
      <c r="R153" s="30">
        <f>IF(Q153="","",Q153-TODAY())</f>
        <v/>
      </c>
    </row>
    <row r="154">
      <c r="A154" s="27" t="n"/>
      <c r="B154" s="27" t="n"/>
      <c r="C154" s="27" t="n"/>
      <c r="D154" s="27" t="n"/>
      <c r="E154" s="27" t="n"/>
      <c r="F154" s="27" t="n"/>
      <c r="G154" s="27" t="n"/>
      <c r="H154" s="27" t="n"/>
      <c r="I154" s="27" t="n"/>
      <c r="J154" s="75">
        <f>IF(OR(G154="Esente",G154="Non imponibile",G154="Fuori campo",G154="Reverse charge"),0,H154*I154)</f>
        <v/>
      </c>
      <c r="K154" s="75">
        <f>H154+J154</f>
        <v/>
      </c>
      <c r="L154" s="27" t="n"/>
      <c r="M154" s="32">
        <f>IF(A154="","",TEXT(A154,"mmmm"))</f>
        <v/>
      </c>
      <c r="N154" s="27" t="n"/>
      <c r="O154" s="27" t="n"/>
      <c r="P154" s="27" t="n"/>
      <c r="Q154" s="27" t="n"/>
      <c r="R154" s="33">
        <f>IF(Q154="","",Q154-TODAY())</f>
        <v/>
      </c>
    </row>
    <row r="155">
      <c r="A155" s="27" t="n"/>
      <c r="B155" s="27" t="n"/>
      <c r="C155" s="27" t="n"/>
      <c r="D155" s="27" t="n"/>
      <c r="E155" s="27" t="n"/>
      <c r="F155" s="27" t="n"/>
      <c r="G155" s="27" t="n"/>
      <c r="H155" s="27" t="n"/>
      <c r="I155" s="27" t="n"/>
      <c r="J155" s="74">
        <f>IF(OR(G155="Esente",G155="Non imponibile",G155="Fuori campo",G155="Reverse charge"),0,H155*I155)</f>
        <v/>
      </c>
      <c r="K155" s="74">
        <f>H155+J155</f>
        <v/>
      </c>
      <c r="L155" s="27" t="n"/>
      <c r="M155" s="29">
        <f>IF(A155="","",TEXT(A155,"mmmm"))</f>
        <v/>
      </c>
      <c r="N155" s="27" t="n"/>
      <c r="O155" s="27" t="n"/>
      <c r="P155" s="27" t="n"/>
      <c r="Q155" s="27" t="n"/>
      <c r="R155" s="30">
        <f>IF(Q155="","",Q155-TODAY())</f>
        <v/>
      </c>
    </row>
    <row r="156">
      <c r="A156" s="27" t="n"/>
      <c r="B156" s="27" t="n"/>
      <c r="C156" s="27" t="n"/>
      <c r="D156" s="27" t="n"/>
      <c r="E156" s="27" t="n"/>
      <c r="F156" s="27" t="n"/>
      <c r="G156" s="27" t="n"/>
      <c r="H156" s="27" t="n"/>
      <c r="I156" s="27" t="n"/>
      <c r="J156" s="75">
        <f>IF(OR(G156="Esente",G156="Non imponibile",G156="Fuori campo",G156="Reverse charge"),0,H156*I156)</f>
        <v/>
      </c>
      <c r="K156" s="75">
        <f>H156+J156</f>
        <v/>
      </c>
      <c r="L156" s="27" t="n"/>
      <c r="M156" s="32">
        <f>IF(A156="","",TEXT(A156,"mmmm"))</f>
        <v/>
      </c>
      <c r="N156" s="27" t="n"/>
      <c r="O156" s="27" t="n"/>
      <c r="P156" s="27" t="n"/>
      <c r="Q156" s="27" t="n"/>
      <c r="R156" s="33">
        <f>IF(Q156="","",Q156-TODAY())</f>
        <v/>
      </c>
    </row>
    <row r="157">
      <c r="A157" s="27" t="n"/>
      <c r="B157" s="27" t="n"/>
      <c r="C157" s="27" t="n"/>
      <c r="D157" s="27" t="n"/>
      <c r="E157" s="27" t="n"/>
      <c r="F157" s="27" t="n"/>
      <c r="G157" s="27" t="n"/>
      <c r="H157" s="27" t="n"/>
      <c r="I157" s="27" t="n"/>
      <c r="J157" s="74">
        <f>IF(OR(G157="Esente",G157="Non imponibile",G157="Fuori campo",G157="Reverse charge"),0,H157*I157)</f>
        <v/>
      </c>
      <c r="K157" s="74">
        <f>H157+J157</f>
        <v/>
      </c>
      <c r="L157" s="27" t="n"/>
      <c r="M157" s="29">
        <f>IF(A157="","",TEXT(A157,"mmmm"))</f>
        <v/>
      </c>
      <c r="N157" s="27" t="n"/>
      <c r="O157" s="27" t="n"/>
      <c r="P157" s="27" t="n"/>
      <c r="Q157" s="27" t="n"/>
      <c r="R157" s="30">
        <f>IF(Q157="","",Q157-TODAY())</f>
        <v/>
      </c>
    </row>
    <row r="158">
      <c r="A158" s="27" t="n"/>
      <c r="B158" s="27" t="n"/>
      <c r="C158" s="27" t="n"/>
      <c r="D158" s="27" t="n"/>
      <c r="E158" s="27" t="n"/>
      <c r="F158" s="27" t="n"/>
      <c r="G158" s="27" t="n"/>
      <c r="H158" s="27" t="n"/>
      <c r="I158" s="27" t="n"/>
      <c r="J158" s="75">
        <f>IF(OR(G158="Esente",G158="Non imponibile",G158="Fuori campo",G158="Reverse charge"),0,H158*I158)</f>
        <v/>
      </c>
      <c r="K158" s="75">
        <f>H158+J158</f>
        <v/>
      </c>
      <c r="L158" s="27" t="n"/>
      <c r="M158" s="32">
        <f>IF(A158="","",TEXT(A158,"mmmm"))</f>
        <v/>
      </c>
      <c r="N158" s="27" t="n"/>
      <c r="O158" s="27" t="n"/>
      <c r="P158" s="27" t="n"/>
      <c r="Q158" s="27" t="n"/>
      <c r="R158" s="33">
        <f>IF(Q158="","",Q158-TODAY())</f>
        <v/>
      </c>
    </row>
    <row r="159">
      <c r="A159" s="27" t="n"/>
      <c r="B159" s="27" t="n"/>
      <c r="C159" s="27" t="n"/>
      <c r="D159" s="27" t="n"/>
      <c r="E159" s="27" t="n"/>
      <c r="F159" s="27" t="n"/>
      <c r="G159" s="27" t="n"/>
      <c r="H159" s="27" t="n"/>
      <c r="I159" s="27" t="n"/>
      <c r="J159" s="74">
        <f>IF(OR(G159="Esente",G159="Non imponibile",G159="Fuori campo",G159="Reverse charge"),0,H159*I159)</f>
        <v/>
      </c>
      <c r="K159" s="74">
        <f>H159+J159</f>
        <v/>
      </c>
      <c r="L159" s="27" t="n"/>
      <c r="M159" s="29">
        <f>IF(A159="","",TEXT(A159,"mmmm"))</f>
        <v/>
      </c>
      <c r="N159" s="27" t="n"/>
      <c r="O159" s="27" t="n"/>
      <c r="P159" s="27" t="n"/>
      <c r="Q159" s="27" t="n"/>
      <c r="R159" s="30">
        <f>IF(Q159="","",Q159-TODAY())</f>
        <v/>
      </c>
    </row>
    <row r="160">
      <c r="A160" s="27" t="n"/>
      <c r="B160" s="27" t="n"/>
      <c r="C160" s="27" t="n"/>
      <c r="D160" s="27" t="n"/>
      <c r="E160" s="27" t="n"/>
      <c r="F160" s="27" t="n"/>
      <c r="G160" s="27" t="n"/>
      <c r="H160" s="27" t="n"/>
      <c r="I160" s="27" t="n"/>
      <c r="J160" s="75">
        <f>IF(OR(G160="Esente",G160="Non imponibile",G160="Fuori campo",G160="Reverse charge"),0,H160*I160)</f>
        <v/>
      </c>
      <c r="K160" s="75">
        <f>H160+J160</f>
        <v/>
      </c>
      <c r="L160" s="27" t="n"/>
      <c r="M160" s="32">
        <f>IF(A160="","",TEXT(A160,"mmmm"))</f>
        <v/>
      </c>
      <c r="N160" s="27" t="n"/>
      <c r="O160" s="27" t="n"/>
      <c r="P160" s="27" t="n"/>
      <c r="Q160" s="27" t="n"/>
      <c r="R160" s="33">
        <f>IF(Q160="","",Q160-TODAY())</f>
        <v/>
      </c>
    </row>
    <row r="161">
      <c r="A161" s="27" t="n"/>
      <c r="B161" s="27" t="n"/>
      <c r="C161" s="27" t="n"/>
      <c r="D161" s="27" t="n"/>
      <c r="E161" s="27" t="n"/>
      <c r="F161" s="27" t="n"/>
      <c r="G161" s="27" t="n"/>
      <c r="H161" s="27" t="n"/>
      <c r="I161" s="27" t="n"/>
      <c r="J161" s="74">
        <f>IF(OR(G161="Esente",G161="Non imponibile",G161="Fuori campo",G161="Reverse charge"),0,H161*I161)</f>
        <v/>
      </c>
      <c r="K161" s="74">
        <f>H161+J161</f>
        <v/>
      </c>
      <c r="L161" s="27" t="n"/>
      <c r="M161" s="29">
        <f>IF(A161="","",TEXT(A161,"mmmm"))</f>
        <v/>
      </c>
      <c r="N161" s="27" t="n"/>
      <c r="O161" s="27" t="n"/>
      <c r="P161" s="27" t="n"/>
      <c r="Q161" s="27" t="n"/>
      <c r="R161" s="30">
        <f>IF(Q161="","",Q161-TODAY())</f>
        <v/>
      </c>
    </row>
    <row r="162">
      <c r="A162" s="27" t="n"/>
      <c r="B162" s="27" t="n"/>
      <c r="C162" s="27" t="n"/>
      <c r="D162" s="27" t="n"/>
      <c r="E162" s="27" t="n"/>
      <c r="F162" s="27" t="n"/>
      <c r="G162" s="27" t="n"/>
      <c r="H162" s="27" t="n"/>
      <c r="I162" s="27" t="n"/>
      <c r="J162" s="75">
        <f>IF(OR(G162="Esente",G162="Non imponibile",G162="Fuori campo",G162="Reverse charge"),0,H162*I162)</f>
        <v/>
      </c>
      <c r="K162" s="75">
        <f>H162+J162</f>
        <v/>
      </c>
      <c r="L162" s="27" t="n"/>
      <c r="M162" s="32">
        <f>IF(A162="","",TEXT(A162,"mmmm"))</f>
        <v/>
      </c>
      <c r="N162" s="27" t="n"/>
      <c r="O162" s="27" t="n"/>
      <c r="P162" s="27" t="n"/>
      <c r="Q162" s="27" t="n"/>
      <c r="R162" s="33">
        <f>IF(Q162="","",Q162-TODAY())</f>
        <v/>
      </c>
    </row>
    <row r="163">
      <c r="A163" s="27" t="n"/>
      <c r="B163" s="27" t="n"/>
      <c r="C163" s="27" t="n"/>
      <c r="D163" s="27" t="n"/>
      <c r="E163" s="27" t="n"/>
      <c r="F163" s="27" t="n"/>
      <c r="G163" s="27" t="n"/>
      <c r="H163" s="27" t="n"/>
      <c r="I163" s="27" t="n"/>
      <c r="J163" s="74">
        <f>IF(OR(G163="Esente",G163="Non imponibile",G163="Fuori campo",G163="Reverse charge"),0,H163*I163)</f>
        <v/>
      </c>
      <c r="K163" s="74">
        <f>H163+J163</f>
        <v/>
      </c>
      <c r="L163" s="27" t="n"/>
      <c r="M163" s="29">
        <f>IF(A163="","",TEXT(A163,"mmmm"))</f>
        <v/>
      </c>
      <c r="N163" s="27" t="n"/>
      <c r="O163" s="27" t="n"/>
      <c r="P163" s="27" t="n"/>
      <c r="Q163" s="27" t="n"/>
      <c r="R163" s="30">
        <f>IF(Q163="","",Q163-TODAY())</f>
        <v/>
      </c>
    </row>
    <row r="164">
      <c r="A164" s="27" t="n"/>
      <c r="B164" s="27" t="n"/>
      <c r="C164" s="27" t="n"/>
      <c r="D164" s="27" t="n"/>
      <c r="E164" s="27" t="n"/>
      <c r="F164" s="27" t="n"/>
      <c r="G164" s="27" t="n"/>
      <c r="H164" s="27" t="n"/>
      <c r="I164" s="27" t="n"/>
      <c r="J164" s="75">
        <f>IF(OR(G164="Esente",G164="Non imponibile",G164="Fuori campo",G164="Reverse charge"),0,H164*I164)</f>
        <v/>
      </c>
      <c r="K164" s="75">
        <f>H164+J164</f>
        <v/>
      </c>
      <c r="L164" s="27" t="n"/>
      <c r="M164" s="32">
        <f>IF(A164="","",TEXT(A164,"mmmm"))</f>
        <v/>
      </c>
      <c r="N164" s="27" t="n"/>
      <c r="O164" s="27" t="n"/>
      <c r="P164" s="27" t="n"/>
      <c r="Q164" s="27" t="n"/>
      <c r="R164" s="33">
        <f>IF(Q164="","",Q164-TODAY())</f>
        <v/>
      </c>
    </row>
    <row r="165">
      <c r="A165" s="27" t="n"/>
      <c r="B165" s="27" t="n"/>
      <c r="C165" s="27" t="n"/>
      <c r="D165" s="27" t="n"/>
      <c r="E165" s="27" t="n"/>
      <c r="F165" s="27" t="n"/>
      <c r="G165" s="27" t="n"/>
      <c r="H165" s="27" t="n"/>
      <c r="I165" s="27" t="n"/>
      <c r="J165" s="74">
        <f>IF(OR(G165="Esente",G165="Non imponibile",G165="Fuori campo",G165="Reverse charge"),0,H165*I165)</f>
        <v/>
      </c>
      <c r="K165" s="74">
        <f>H165+J165</f>
        <v/>
      </c>
      <c r="L165" s="27" t="n"/>
      <c r="M165" s="29">
        <f>IF(A165="","",TEXT(A165,"mmmm"))</f>
        <v/>
      </c>
      <c r="N165" s="27" t="n"/>
      <c r="O165" s="27" t="n"/>
      <c r="P165" s="27" t="n"/>
      <c r="Q165" s="27" t="n"/>
      <c r="R165" s="30">
        <f>IF(Q165="","",Q165-TODAY())</f>
        <v/>
      </c>
    </row>
    <row r="166">
      <c r="A166" s="27" t="n"/>
      <c r="B166" s="27" t="n"/>
      <c r="C166" s="27" t="n"/>
      <c r="D166" s="27" t="n"/>
      <c r="E166" s="27" t="n"/>
      <c r="F166" s="27" t="n"/>
      <c r="G166" s="27" t="n"/>
      <c r="H166" s="27" t="n"/>
      <c r="I166" s="27" t="n"/>
      <c r="J166" s="75">
        <f>IF(OR(G166="Esente",G166="Non imponibile",G166="Fuori campo",G166="Reverse charge"),0,H166*I166)</f>
        <v/>
      </c>
      <c r="K166" s="75">
        <f>H166+J166</f>
        <v/>
      </c>
      <c r="L166" s="27" t="n"/>
      <c r="M166" s="32">
        <f>IF(A166="","",TEXT(A166,"mmmm"))</f>
        <v/>
      </c>
      <c r="N166" s="27" t="n"/>
      <c r="O166" s="27" t="n"/>
      <c r="P166" s="27" t="n"/>
      <c r="Q166" s="27" t="n"/>
      <c r="R166" s="33">
        <f>IF(Q166="","",Q166-TODAY())</f>
        <v/>
      </c>
    </row>
    <row r="167">
      <c r="A167" s="27" t="n"/>
      <c r="B167" s="27" t="n"/>
      <c r="C167" s="27" t="n"/>
      <c r="D167" s="27" t="n"/>
      <c r="E167" s="27" t="n"/>
      <c r="F167" s="27" t="n"/>
      <c r="G167" s="27" t="n"/>
      <c r="H167" s="27" t="n"/>
      <c r="I167" s="27" t="n"/>
      <c r="J167" s="74">
        <f>IF(OR(G167="Esente",G167="Non imponibile",G167="Fuori campo",G167="Reverse charge"),0,H167*I167)</f>
        <v/>
      </c>
      <c r="K167" s="74">
        <f>H167+J167</f>
        <v/>
      </c>
      <c r="L167" s="27" t="n"/>
      <c r="M167" s="29">
        <f>IF(A167="","",TEXT(A167,"mmmm"))</f>
        <v/>
      </c>
      <c r="N167" s="27" t="n"/>
      <c r="O167" s="27" t="n"/>
      <c r="P167" s="27" t="n"/>
      <c r="Q167" s="27" t="n"/>
      <c r="R167" s="30">
        <f>IF(Q167="","",Q167-TODAY())</f>
        <v/>
      </c>
    </row>
    <row r="168">
      <c r="A168" s="27" t="n"/>
      <c r="B168" s="27" t="n"/>
      <c r="C168" s="27" t="n"/>
      <c r="D168" s="27" t="n"/>
      <c r="E168" s="27" t="n"/>
      <c r="F168" s="27" t="n"/>
      <c r="G168" s="27" t="n"/>
      <c r="H168" s="27" t="n"/>
      <c r="I168" s="27" t="n"/>
      <c r="J168" s="75">
        <f>IF(OR(G168="Esente",G168="Non imponibile",G168="Fuori campo",G168="Reverse charge"),0,H168*I168)</f>
        <v/>
      </c>
      <c r="K168" s="75">
        <f>H168+J168</f>
        <v/>
      </c>
      <c r="L168" s="27" t="n"/>
      <c r="M168" s="32">
        <f>IF(A168="","",TEXT(A168,"mmmm"))</f>
        <v/>
      </c>
      <c r="N168" s="27" t="n"/>
      <c r="O168" s="27" t="n"/>
      <c r="P168" s="27" t="n"/>
      <c r="Q168" s="27" t="n"/>
      <c r="R168" s="33">
        <f>IF(Q168="","",Q168-TODAY())</f>
        <v/>
      </c>
    </row>
    <row r="169">
      <c r="A169" s="27" t="n"/>
      <c r="B169" s="27" t="n"/>
      <c r="C169" s="27" t="n"/>
      <c r="D169" s="27" t="n"/>
      <c r="E169" s="27" t="n"/>
      <c r="F169" s="27" t="n"/>
      <c r="G169" s="27" t="n"/>
      <c r="H169" s="27" t="n"/>
      <c r="I169" s="27" t="n"/>
      <c r="J169" s="74">
        <f>IF(OR(G169="Esente",G169="Non imponibile",G169="Fuori campo",G169="Reverse charge"),0,H169*I169)</f>
        <v/>
      </c>
      <c r="K169" s="74">
        <f>H169+J169</f>
        <v/>
      </c>
      <c r="L169" s="27" t="n"/>
      <c r="M169" s="29">
        <f>IF(A169="","",TEXT(A169,"mmmm"))</f>
        <v/>
      </c>
      <c r="N169" s="27" t="n"/>
      <c r="O169" s="27" t="n"/>
      <c r="P169" s="27" t="n"/>
      <c r="Q169" s="27" t="n"/>
      <c r="R169" s="30">
        <f>IF(Q169="","",Q169-TODAY())</f>
        <v/>
      </c>
    </row>
    <row r="170">
      <c r="A170" s="27" t="n"/>
      <c r="B170" s="27" t="n"/>
      <c r="C170" s="27" t="n"/>
      <c r="D170" s="27" t="n"/>
      <c r="E170" s="27" t="n"/>
      <c r="F170" s="27" t="n"/>
      <c r="G170" s="27" t="n"/>
      <c r="H170" s="27" t="n"/>
      <c r="I170" s="27" t="n"/>
      <c r="J170" s="75">
        <f>IF(OR(G170="Esente",G170="Non imponibile",G170="Fuori campo",G170="Reverse charge"),0,H170*I170)</f>
        <v/>
      </c>
      <c r="K170" s="75">
        <f>H170+J170</f>
        <v/>
      </c>
      <c r="L170" s="27" t="n"/>
      <c r="M170" s="32">
        <f>IF(A170="","",TEXT(A170,"mmmm"))</f>
        <v/>
      </c>
      <c r="N170" s="27" t="n"/>
      <c r="O170" s="27" t="n"/>
      <c r="P170" s="27" t="n"/>
      <c r="Q170" s="27" t="n"/>
      <c r="R170" s="33">
        <f>IF(Q170="","",Q170-TODAY())</f>
        <v/>
      </c>
    </row>
    <row r="171">
      <c r="A171" s="27" t="n"/>
      <c r="B171" s="27" t="n"/>
      <c r="C171" s="27" t="n"/>
      <c r="D171" s="27" t="n"/>
      <c r="E171" s="27" t="n"/>
      <c r="F171" s="27" t="n"/>
      <c r="G171" s="27" t="n"/>
      <c r="H171" s="27" t="n"/>
      <c r="I171" s="27" t="n"/>
      <c r="J171" s="74">
        <f>IF(OR(G171="Esente",G171="Non imponibile",G171="Fuori campo",G171="Reverse charge"),0,H171*I171)</f>
        <v/>
      </c>
      <c r="K171" s="74">
        <f>H171+J171</f>
        <v/>
      </c>
      <c r="L171" s="27" t="n"/>
      <c r="M171" s="29">
        <f>IF(A171="","",TEXT(A171,"mmmm"))</f>
        <v/>
      </c>
      <c r="N171" s="27" t="n"/>
      <c r="O171" s="27" t="n"/>
      <c r="P171" s="27" t="n"/>
      <c r="Q171" s="27" t="n"/>
      <c r="R171" s="30">
        <f>IF(Q171="","",Q171-TODAY())</f>
        <v/>
      </c>
    </row>
    <row r="172">
      <c r="A172" s="27" t="n"/>
      <c r="B172" s="27" t="n"/>
      <c r="C172" s="27" t="n"/>
      <c r="D172" s="27" t="n"/>
      <c r="E172" s="27" t="n"/>
      <c r="F172" s="27" t="n"/>
      <c r="G172" s="27" t="n"/>
      <c r="H172" s="27" t="n"/>
      <c r="I172" s="27" t="n"/>
      <c r="J172" s="75">
        <f>IF(OR(G172="Esente",G172="Non imponibile",G172="Fuori campo",G172="Reverse charge"),0,H172*I172)</f>
        <v/>
      </c>
      <c r="K172" s="75">
        <f>H172+J172</f>
        <v/>
      </c>
      <c r="L172" s="27" t="n"/>
      <c r="M172" s="32">
        <f>IF(A172="","",TEXT(A172,"mmmm"))</f>
        <v/>
      </c>
      <c r="N172" s="27" t="n"/>
      <c r="O172" s="27" t="n"/>
      <c r="P172" s="27" t="n"/>
      <c r="Q172" s="27" t="n"/>
      <c r="R172" s="33">
        <f>IF(Q172="","",Q172-TODAY())</f>
        <v/>
      </c>
    </row>
    <row r="173">
      <c r="A173" s="27" t="n"/>
      <c r="B173" s="27" t="n"/>
      <c r="C173" s="27" t="n"/>
      <c r="D173" s="27" t="n"/>
      <c r="E173" s="27" t="n"/>
      <c r="F173" s="27" t="n"/>
      <c r="G173" s="27" t="n"/>
      <c r="H173" s="27" t="n"/>
      <c r="I173" s="27" t="n"/>
      <c r="J173" s="74">
        <f>IF(OR(G173="Esente",G173="Non imponibile",G173="Fuori campo",G173="Reverse charge"),0,H173*I173)</f>
        <v/>
      </c>
      <c r="K173" s="74">
        <f>H173+J173</f>
        <v/>
      </c>
      <c r="L173" s="27" t="n"/>
      <c r="M173" s="29">
        <f>IF(A173="","",TEXT(A173,"mmmm"))</f>
        <v/>
      </c>
      <c r="N173" s="27" t="n"/>
      <c r="O173" s="27" t="n"/>
      <c r="P173" s="27" t="n"/>
      <c r="Q173" s="27" t="n"/>
      <c r="R173" s="30">
        <f>IF(Q173="","",Q173-TODAY())</f>
        <v/>
      </c>
    </row>
    <row r="174">
      <c r="A174" s="27" t="n"/>
      <c r="B174" s="27" t="n"/>
      <c r="C174" s="27" t="n"/>
      <c r="D174" s="27" t="n"/>
      <c r="E174" s="27" t="n"/>
      <c r="F174" s="27" t="n"/>
      <c r="G174" s="27" t="n"/>
      <c r="H174" s="27" t="n"/>
      <c r="I174" s="27" t="n"/>
      <c r="J174" s="75">
        <f>IF(OR(G174="Esente",G174="Non imponibile",G174="Fuori campo",G174="Reverse charge"),0,H174*I174)</f>
        <v/>
      </c>
      <c r="K174" s="75">
        <f>H174+J174</f>
        <v/>
      </c>
      <c r="L174" s="27" t="n"/>
      <c r="M174" s="32">
        <f>IF(A174="","",TEXT(A174,"mmmm"))</f>
        <v/>
      </c>
      <c r="N174" s="27" t="n"/>
      <c r="O174" s="27" t="n"/>
      <c r="P174" s="27" t="n"/>
      <c r="Q174" s="27" t="n"/>
      <c r="R174" s="33">
        <f>IF(Q174="","",Q174-TODAY())</f>
        <v/>
      </c>
    </row>
    <row r="175">
      <c r="A175" s="27" t="n"/>
      <c r="B175" s="27" t="n"/>
      <c r="C175" s="27" t="n"/>
      <c r="D175" s="27" t="n"/>
      <c r="E175" s="27" t="n"/>
      <c r="F175" s="27" t="n"/>
      <c r="G175" s="27" t="n"/>
      <c r="H175" s="27" t="n"/>
      <c r="I175" s="27" t="n"/>
      <c r="J175" s="74">
        <f>IF(OR(G175="Esente",G175="Non imponibile",G175="Fuori campo",G175="Reverse charge"),0,H175*I175)</f>
        <v/>
      </c>
      <c r="K175" s="74">
        <f>H175+J175</f>
        <v/>
      </c>
      <c r="L175" s="27" t="n"/>
      <c r="M175" s="29">
        <f>IF(A175="","",TEXT(A175,"mmmm"))</f>
        <v/>
      </c>
      <c r="N175" s="27" t="n"/>
      <c r="O175" s="27" t="n"/>
      <c r="P175" s="27" t="n"/>
      <c r="Q175" s="27" t="n"/>
      <c r="R175" s="30">
        <f>IF(Q175="","",Q175-TODAY())</f>
        <v/>
      </c>
    </row>
    <row r="176">
      <c r="A176" s="27" t="n"/>
      <c r="B176" s="27" t="n"/>
      <c r="C176" s="27" t="n"/>
      <c r="D176" s="27" t="n"/>
      <c r="E176" s="27" t="n"/>
      <c r="F176" s="27" t="n"/>
      <c r="G176" s="27" t="n"/>
      <c r="H176" s="27" t="n"/>
      <c r="I176" s="27" t="n"/>
      <c r="J176" s="75">
        <f>IF(OR(G176="Esente",G176="Non imponibile",G176="Fuori campo",G176="Reverse charge"),0,H176*I176)</f>
        <v/>
      </c>
      <c r="K176" s="75">
        <f>H176+J176</f>
        <v/>
      </c>
      <c r="L176" s="27" t="n"/>
      <c r="M176" s="32">
        <f>IF(A176="","",TEXT(A176,"mmmm"))</f>
        <v/>
      </c>
      <c r="N176" s="27" t="n"/>
      <c r="O176" s="27" t="n"/>
      <c r="P176" s="27" t="n"/>
      <c r="Q176" s="27" t="n"/>
      <c r="R176" s="33">
        <f>IF(Q176="","",Q176-TODAY())</f>
        <v/>
      </c>
    </row>
    <row r="177">
      <c r="A177" s="27" t="n"/>
      <c r="B177" s="27" t="n"/>
      <c r="C177" s="27" t="n"/>
      <c r="D177" s="27" t="n"/>
      <c r="E177" s="27" t="n"/>
      <c r="F177" s="27" t="n"/>
      <c r="G177" s="27" t="n"/>
      <c r="H177" s="27" t="n"/>
      <c r="I177" s="27" t="n"/>
      <c r="J177" s="74">
        <f>IF(OR(G177="Esente",G177="Non imponibile",G177="Fuori campo",G177="Reverse charge"),0,H177*I177)</f>
        <v/>
      </c>
      <c r="K177" s="74">
        <f>H177+J177</f>
        <v/>
      </c>
      <c r="L177" s="27" t="n"/>
      <c r="M177" s="29">
        <f>IF(A177="","",TEXT(A177,"mmmm"))</f>
        <v/>
      </c>
      <c r="N177" s="27" t="n"/>
      <c r="O177" s="27" t="n"/>
      <c r="P177" s="27" t="n"/>
      <c r="Q177" s="27" t="n"/>
      <c r="R177" s="30">
        <f>IF(Q177="","",Q177-TODAY())</f>
        <v/>
      </c>
    </row>
    <row r="178">
      <c r="A178" s="27" t="n"/>
      <c r="B178" s="27" t="n"/>
      <c r="C178" s="27" t="n"/>
      <c r="D178" s="27" t="n"/>
      <c r="E178" s="27" t="n"/>
      <c r="F178" s="27" t="n"/>
      <c r="G178" s="27" t="n"/>
      <c r="H178" s="27" t="n"/>
      <c r="I178" s="27" t="n"/>
      <c r="J178" s="75">
        <f>IF(OR(G178="Esente",G178="Non imponibile",G178="Fuori campo",G178="Reverse charge"),0,H178*I178)</f>
        <v/>
      </c>
      <c r="K178" s="75">
        <f>H178+J178</f>
        <v/>
      </c>
      <c r="L178" s="27" t="n"/>
      <c r="M178" s="32">
        <f>IF(A178="","",TEXT(A178,"mmmm"))</f>
        <v/>
      </c>
      <c r="N178" s="27" t="n"/>
      <c r="O178" s="27" t="n"/>
      <c r="P178" s="27" t="n"/>
      <c r="Q178" s="27" t="n"/>
      <c r="R178" s="33">
        <f>IF(Q178="","",Q178-TODAY())</f>
        <v/>
      </c>
    </row>
    <row r="179">
      <c r="A179" s="27" t="n"/>
      <c r="B179" s="27" t="n"/>
      <c r="C179" s="27" t="n"/>
      <c r="D179" s="27" t="n"/>
      <c r="E179" s="27" t="n"/>
      <c r="F179" s="27" t="n"/>
      <c r="G179" s="27" t="n"/>
      <c r="H179" s="27" t="n"/>
      <c r="I179" s="27" t="n"/>
      <c r="J179" s="74">
        <f>IF(OR(G179="Esente",G179="Non imponibile",G179="Fuori campo",G179="Reverse charge"),0,H179*I179)</f>
        <v/>
      </c>
      <c r="K179" s="74">
        <f>H179+J179</f>
        <v/>
      </c>
      <c r="L179" s="27" t="n"/>
      <c r="M179" s="29">
        <f>IF(A179="","",TEXT(A179,"mmmm"))</f>
        <v/>
      </c>
      <c r="N179" s="27" t="n"/>
      <c r="O179" s="27" t="n"/>
      <c r="P179" s="27" t="n"/>
      <c r="Q179" s="27" t="n"/>
      <c r="R179" s="30">
        <f>IF(Q179="","",Q179-TODAY())</f>
        <v/>
      </c>
    </row>
    <row r="180">
      <c r="A180" s="27" t="n"/>
      <c r="B180" s="27" t="n"/>
      <c r="C180" s="27" t="n"/>
      <c r="D180" s="27" t="n"/>
      <c r="E180" s="27" t="n"/>
      <c r="F180" s="27" t="n"/>
      <c r="G180" s="27" t="n"/>
      <c r="H180" s="27" t="n"/>
      <c r="I180" s="27" t="n"/>
      <c r="J180" s="75">
        <f>IF(OR(G180="Esente",G180="Non imponibile",G180="Fuori campo",G180="Reverse charge"),0,H180*I180)</f>
        <v/>
      </c>
      <c r="K180" s="75">
        <f>H180+J180</f>
        <v/>
      </c>
      <c r="L180" s="27" t="n"/>
      <c r="M180" s="32">
        <f>IF(A180="","",TEXT(A180,"mmmm"))</f>
        <v/>
      </c>
      <c r="N180" s="27" t="n"/>
      <c r="O180" s="27" t="n"/>
      <c r="P180" s="27" t="n"/>
      <c r="Q180" s="27" t="n"/>
      <c r="R180" s="33">
        <f>IF(Q180="","",Q180-TODAY())</f>
        <v/>
      </c>
    </row>
    <row r="181">
      <c r="A181" s="27" t="n"/>
      <c r="B181" s="27" t="n"/>
      <c r="C181" s="27" t="n"/>
      <c r="D181" s="27" t="n"/>
      <c r="E181" s="27" t="n"/>
      <c r="F181" s="27" t="n"/>
      <c r="G181" s="27" t="n"/>
      <c r="H181" s="27" t="n"/>
      <c r="I181" s="27" t="n"/>
      <c r="J181" s="74">
        <f>IF(OR(G181="Esente",G181="Non imponibile",G181="Fuori campo",G181="Reverse charge"),0,H181*I181)</f>
        <v/>
      </c>
      <c r="K181" s="74">
        <f>H181+J181</f>
        <v/>
      </c>
      <c r="L181" s="27" t="n"/>
      <c r="M181" s="29">
        <f>IF(A181="","",TEXT(A181,"mmmm"))</f>
        <v/>
      </c>
      <c r="N181" s="27" t="n"/>
      <c r="O181" s="27" t="n"/>
      <c r="P181" s="27" t="n"/>
      <c r="Q181" s="27" t="n"/>
      <c r="R181" s="30">
        <f>IF(Q181="","",Q181-TODAY())</f>
        <v/>
      </c>
    </row>
    <row r="182">
      <c r="A182" s="27" t="n"/>
      <c r="B182" s="27" t="n"/>
      <c r="C182" s="27" t="n"/>
      <c r="D182" s="27" t="n"/>
      <c r="E182" s="27" t="n"/>
      <c r="F182" s="27" t="n"/>
      <c r="G182" s="27" t="n"/>
      <c r="H182" s="27" t="n"/>
      <c r="I182" s="27" t="n"/>
      <c r="J182" s="75">
        <f>IF(OR(G182="Esente",G182="Non imponibile",G182="Fuori campo",G182="Reverse charge"),0,H182*I182)</f>
        <v/>
      </c>
      <c r="K182" s="75">
        <f>H182+J182</f>
        <v/>
      </c>
      <c r="L182" s="27" t="n"/>
      <c r="M182" s="32">
        <f>IF(A182="","",TEXT(A182,"mmmm"))</f>
        <v/>
      </c>
      <c r="N182" s="27" t="n"/>
      <c r="O182" s="27" t="n"/>
      <c r="P182" s="27" t="n"/>
      <c r="Q182" s="27" t="n"/>
      <c r="R182" s="33">
        <f>IF(Q182="","",Q182-TODAY())</f>
        <v/>
      </c>
    </row>
    <row r="183">
      <c r="A183" s="27" t="n"/>
      <c r="B183" s="27" t="n"/>
      <c r="C183" s="27" t="n"/>
      <c r="D183" s="27" t="n"/>
      <c r="E183" s="27" t="n"/>
      <c r="F183" s="27" t="n"/>
      <c r="G183" s="27" t="n"/>
      <c r="H183" s="27" t="n"/>
      <c r="I183" s="27" t="n"/>
      <c r="J183" s="74">
        <f>IF(OR(G183="Esente",G183="Non imponibile",G183="Fuori campo",G183="Reverse charge"),0,H183*I183)</f>
        <v/>
      </c>
      <c r="K183" s="74">
        <f>H183+J183</f>
        <v/>
      </c>
      <c r="L183" s="27" t="n"/>
      <c r="M183" s="29">
        <f>IF(A183="","",TEXT(A183,"mmmm"))</f>
        <v/>
      </c>
      <c r="N183" s="27" t="n"/>
      <c r="O183" s="27" t="n"/>
      <c r="P183" s="27" t="n"/>
      <c r="Q183" s="27" t="n"/>
      <c r="R183" s="30">
        <f>IF(Q183="","",Q183-TODAY())</f>
        <v/>
      </c>
    </row>
    <row r="184">
      <c r="A184" s="27" t="n"/>
      <c r="B184" s="27" t="n"/>
      <c r="C184" s="27" t="n"/>
      <c r="D184" s="27" t="n"/>
      <c r="E184" s="27" t="n"/>
      <c r="F184" s="27" t="n"/>
      <c r="G184" s="27" t="n"/>
      <c r="H184" s="27" t="n"/>
      <c r="I184" s="27" t="n"/>
      <c r="J184" s="75">
        <f>IF(OR(G184="Esente",G184="Non imponibile",G184="Fuori campo",G184="Reverse charge"),0,H184*I184)</f>
        <v/>
      </c>
      <c r="K184" s="75">
        <f>H184+J184</f>
        <v/>
      </c>
      <c r="L184" s="27" t="n"/>
      <c r="M184" s="32">
        <f>IF(A184="","",TEXT(A184,"mmmm"))</f>
        <v/>
      </c>
      <c r="N184" s="27" t="n"/>
      <c r="O184" s="27" t="n"/>
      <c r="P184" s="27" t="n"/>
      <c r="Q184" s="27" t="n"/>
      <c r="R184" s="33">
        <f>IF(Q184="","",Q184-TODAY())</f>
        <v/>
      </c>
    </row>
    <row r="185">
      <c r="A185" s="27" t="n"/>
      <c r="B185" s="27" t="n"/>
      <c r="C185" s="27" t="n"/>
      <c r="D185" s="27" t="n"/>
      <c r="E185" s="27" t="n"/>
      <c r="F185" s="27" t="n"/>
      <c r="G185" s="27" t="n"/>
      <c r="H185" s="27" t="n"/>
      <c r="I185" s="27" t="n"/>
      <c r="J185" s="74">
        <f>IF(OR(G185="Esente",G185="Non imponibile",G185="Fuori campo",G185="Reverse charge"),0,H185*I185)</f>
        <v/>
      </c>
      <c r="K185" s="74">
        <f>H185+J185</f>
        <v/>
      </c>
      <c r="L185" s="27" t="n"/>
      <c r="M185" s="29">
        <f>IF(A185="","",TEXT(A185,"mmmm"))</f>
        <v/>
      </c>
      <c r="N185" s="27" t="n"/>
      <c r="O185" s="27" t="n"/>
      <c r="P185" s="27" t="n"/>
      <c r="Q185" s="27" t="n"/>
      <c r="R185" s="30">
        <f>IF(Q185="","",Q185-TODAY())</f>
        <v/>
      </c>
    </row>
    <row r="186">
      <c r="A186" s="27" t="n"/>
      <c r="B186" s="27" t="n"/>
      <c r="C186" s="27" t="n"/>
      <c r="D186" s="27" t="n"/>
      <c r="E186" s="27" t="n"/>
      <c r="F186" s="27" t="n"/>
      <c r="G186" s="27" t="n"/>
      <c r="H186" s="27" t="n"/>
      <c r="I186" s="27" t="n"/>
      <c r="J186" s="75">
        <f>IF(OR(G186="Esente",G186="Non imponibile",G186="Fuori campo",G186="Reverse charge"),0,H186*I186)</f>
        <v/>
      </c>
      <c r="K186" s="75">
        <f>H186+J186</f>
        <v/>
      </c>
      <c r="L186" s="27" t="n"/>
      <c r="M186" s="32">
        <f>IF(A186="","",TEXT(A186,"mmmm"))</f>
        <v/>
      </c>
      <c r="N186" s="27" t="n"/>
      <c r="O186" s="27" t="n"/>
      <c r="P186" s="27" t="n"/>
      <c r="Q186" s="27" t="n"/>
      <c r="R186" s="33">
        <f>IF(Q186="","",Q186-TODAY())</f>
        <v/>
      </c>
    </row>
    <row r="187">
      <c r="A187" s="27" t="n"/>
      <c r="B187" s="27" t="n"/>
      <c r="C187" s="27" t="n"/>
      <c r="D187" s="27" t="n"/>
      <c r="E187" s="27" t="n"/>
      <c r="F187" s="27" t="n"/>
      <c r="G187" s="27" t="n"/>
      <c r="H187" s="27" t="n"/>
      <c r="I187" s="27" t="n"/>
      <c r="J187" s="74">
        <f>IF(OR(G187="Esente",G187="Non imponibile",G187="Fuori campo",G187="Reverse charge"),0,H187*I187)</f>
        <v/>
      </c>
      <c r="K187" s="74">
        <f>H187+J187</f>
        <v/>
      </c>
      <c r="L187" s="27" t="n"/>
      <c r="M187" s="29">
        <f>IF(A187="","",TEXT(A187,"mmmm"))</f>
        <v/>
      </c>
      <c r="N187" s="27" t="n"/>
      <c r="O187" s="27" t="n"/>
      <c r="P187" s="27" t="n"/>
      <c r="Q187" s="27" t="n"/>
      <c r="R187" s="30">
        <f>IF(Q187="","",Q187-TODAY())</f>
        <v/>
      </c>
    </row>
    <row r="188">
      <c r="A188" s="27" t="n"/>
      <c r="B188" s="27" t="n"/>
      <c r="C188" s="27" t="n"/>
      <c r="D188" s="27" t="n"/>
      <c r="E188" s="27" t="n"/>
      <c r="F188" s="27" t="n"/>
      <c r="G188" s="27" t="n"/>
      <c r="H188" s="27" t="n"/>
      <c r="I188" s="27" t="n"/>
      <c r="J188" s="75">
        <f>IF(OR(G188="Esente",G188="Non imponibile",G188="Fuori campo",G188="Reverse charge"),0,H188*I188)</f>
        <v/>
      </c>
      <c r="K188" s="75">
        <f>H188+J188</f>
        <v/>
      </c>
      <c r="L188" s="27" t="n"/>
      <c r="M188" s="32">
        <f>IF(A188="","",TEXT(A188,"mmmm"))</f>
        <v/>
      </c>
      <c r="N188" s="27" t="n"/>
      <c r="O188" s="27" t="n"/>
      <c r="P188" s="27" t="n"/>
      <c r="Q188" s="27" t="n"/>
      <c r="R188" s="33">
        <f>IF(Q188="","",Q188-TODAY())</f>
        <v/>
      </c>
    </row>
    <row r="189">
      <c r="A189" s="27" t="n"/>
      <c r="B189" s="27" t="n"/>
      <c r="C189" s="27" t="n"/>
      <c r="D189" s="27" t="n"/>
      <c r="E189" s="27" t="n"/>
      <c r="F189" s="27" t="n"/>
      <c r="G189" s="27" t="n"/>
      <c r="H189" s="27" t="n"/>
      <c r="I189" s="27" t="n"/>
      <c r="J189" s="74">
        <f>IF(OR(G189="Esente",G189="Non imponibile",G189="Fuori campo",G189="Reverse charge"),0,H189*I189)</f>
        <v/>
      </c>
      <c r="K189" s="74">
        <f>H189+J189</f>
        <v/>
      </c>
      <c r="L189" s="27" t="n"/>
      <c r="M189" s="29">
        <f>IF(A189="","",TEXT(A189,"mmmm"))</f>
        <v/>
      </c>
      <c r="N189" s="27" t="n"/>
      <c r="O189" s="27" t="n"/>
      <c r="P189" s="27" t="n"/>
      <c r="Q189" s="27" t="n"/>
      <c r="R189" s="30">
        <f>IF(Q189="","",Q189-TODAY())</f>
        <v/>
      </c>
    </row>
    <row r="190">
      <c r="A190" s="27" t="n"/>
      <c r="B190" s="27" t="n"/>
      <c r="C190" s="27" t="n"/>
      <c r="D190" s="27" t="n"/>
      <c r="E190" s="27" t="n"/>
      <c r="F190" s="27" t="n"/>
      <c r="G190" s="27" t="n"/>
      <c r="H190" s="27" t="n"/>
      <c r="I190" s="27" t="n"/>
      <c r="J190" s="75">
        <f>IF(OR(G190="Esente",G190="Non imponibile",G190="Fuori campo",G190="Reverse charge"),0,H190*I190)</f>
        <v/>
      </c>
      <c r="K190" s="75">
        <f>H190+J190</f>
        <v/>
      </c>
      <c r="L190" s="27" t="n"/>
      <c r="M190" s="32">
        <f>IF(A190="","",TEXT(A190,"mmmm"))</f>
        <v/>
      </c>
      <c r="N190" s="27" t="n"/>
      <c r="O190" s="27" t="n"/>
      <c r="P190" s="27" t="n"/>
      <c r="Q190" s="27" t="n"/>
      <c r="R190" s="33">
        <f>IF(Q190="","",Q190-TODAY())</f>
        <v/>
      </c>
    </row>
    <row r="191">
      <c r="A191" s="27" t="n"/>
      <c r="B191" s="27" t="n"/>
      <c r="C191" s="27" t="n"/>
      <c r="D191" s="27" t="n"/>
      <c r="E191" s="27" t="n"/>
      <c r="F191" s="27" t="n"/>
      <c r="G191" s="27" t="n"/>
      <c r="H191" s="27" t="n"/>
      <c r="I191" s="27" t="n"/>
      <c r="J191" s="74">
        <f>IF(OR(G191="Esente",G191="Non imponibile",G191="Fuori campo",G191="Reverse charge"),0,H191*I191)</f>
        <v/>
      </c>
      <c r="K191" s="74">
        <f>H191+J191</f>
        <v/>
      </c>
      <c r="L191" s="27" t="n"/>
      <c r="M191" s="29">
        <f>IF(A191="","",TEXT(A191,"mmmm"))</f>
        <v/>
      </c>
      <c r="N191" s="27" t="n"/>
      <c r="O191" s="27" t="n"/>
      <c r="P191" s="27" t="n"/>
      <c r="Q191" s="27" t="n"/>
      <c r="R191" s="30">
        <f>IF(Q191="","",Q191-TODAY())</f>
        <v/>
      </c>
    </row>
    <row r="192">
      <c r="A192" s="27" t="n"/>
      <c r="B192" s="27" t="n"/>
      <c r="C192" s="27" t="n"/>
      <c r="D192" s="27" t="n"/>
      <c r="E192" s="27" t="n"/>
      <c r="F192" s="27" t="n"/>
      <c r="G192" s="27" t="n"/>
      <c r="H192" s="27" t="n"/>
      <c r="I192" s="27" t="n"/>
      <c r="J192" s="75">
        <f>IF(OR(G192="Esente",G192="Non imponibile",G192="Fuori campo",G192="Reverse charge"),0,H192*I192)</f>
        <v/>
      </c>
      <c r="K192" s="75">
        <f>H192+J192</f>
        <v/>
      </c>
      <c r="L192" s="27" t="n"/>
      <c r="M192" s="32">
        <f>IF(A192="","",TEXT(A192,"mmmm"))</f>
        <v/>
      </c>
      <c r="N192" s="27" t="n"/>
      <c r="O192" s="27" t="n"/>
      <c r="P192" s="27" t="n"/>
      <c r="Q192" s="27" t="n"/>
      <c r="R192" s="33">
        <f>IF(Q192="","",Q192-TODAY())</f>
        <v/>
      </c>
    </row>
    <row r="193">
      <c r="A193" s="27" t="n"/>
      <c r="B193" s="27" t="n"/>
      <c r="C193" s="27" t="n"/>
      <c r="D193" s="27" t="n"/>
      <c r="E193" s="27" t="n"/>
      <c r="F193" s="27" t="n"/>
      <c r="G193" s="27" t="n"/>
      <c r="H193" s="27" t="n"/>
      <c r="I193" s="27" t="n"/>
      <c r="J193" s="74">
        <f>IF(OR(G193="Esente",G193="Non imponibile",G193="Fuori campo",G193="Reverse charge"),0,H193*I193)</f>
        <v/>
      </c>
      <c r="K193" s="74">
        <f>H193+J193</f>
        <v/>
      </c>
      <c r="L193" s="27" t="n"/>
      <c r="M193" s="29">
        <f>IF(A193="","",TEXT(A193,"mmmm"))</f>
        <v/>
      </c>
      <c r="N193" s="27" t="n"/>
      <c r="O193" s="27" t="n"/>
      <c r="P193" s="27" t="n"/>
      <c r="Q193" s="27" t="n"/>
      <c r="R193" s="30">
        <f>IF(Q193="","",Q193-TODAY())</f>
        <v/>
      </c>
    </row>
    <row r="194">
      <c r="A194" s="27" t="n"/>
      <c r="B194" s="27" t="n"/>
      <c r="C194" s="27" t="n"/>
      <c r="D194" s="27" t="n"/>
      <c r="E194" s="27" t="n"/>
      <c r="F194" s="27" t="n"/>
      <c r="G194" s="27" t="n"/>
      <c r="H194" s="27" t="n"/>
      <c r="I194" s="27" t="n"/>
      <c r="J194" s="75">
        <f>IF(OR(G194="Esente",G194="Non imponibile",G194="Fuori campo",G194="Reverse charge"),0,H194*I194)</f>
        <v/>
      </c>
      <c r="K194" s="75">
        <f>H194+J194</f>
        <v/>
      </c>
      <c r="L194" s="27" t="n"/>
      <c r="M194" s="32">
        <f>IF(A194="","",TEXT(A194,"mmmm"))</f>
        <v/>
      </c>
      <c r="N194" s="27" t="n"/>
      <c r="O194" s="27" t="n"/>
      <c r="P194" s="27" t="n"/>
      <c r="Q194" s="27" t="n"/>
      <c r="R194" s="33">
        <f>IF(Q194="","",Q194-TODAY())</f>
        <v/>
      </c>
    </row>
    <row r="195">
      <c r="A195" s="27" t="n"/>
      <c r="B195" s="27" t="n"/>
      <c r="C195" s="27" t="n"/>
      <c r="D195" s="27" t="n"/>
      <c r="E195" s="27" t="n"/>
      <c r="F195" s="27" t="n"/>
      <c r="G195" s="27" t="n"/>
      <c r="H195" s="27" t="n"/>
      <c r="I195" s="27" t="n"/>
      <c r="J195" s="74">
        <f>IF(OR(G195="Esente",G195="Non imponibile",G195="Fuori campo",G195="Reverse charge"),0,H195*I195)</f>
        <v/>
      </c>
      <c r="K195" s="74">
        <f>H195+J195</f>
        <v/>
      </c>
      <c r="L195" s="27" t="n"/>
      <c r="M195" s="29">
        <f>IF(A195="","",TEXT(A195,"mmmm"))</f>
        <v/>
      </c>
      <c r="N195" s="27" t="n"/>
      <c r="O195" s="27" t="n"/>
      <c r="P195" s="27" t="n"/>
      <c r="Q195" s="27" t="n"/>
      <c r="R195" s="30">
        <f>IF(Q195="","",Q195-TODAY())</f>
        <v/>
      </c>
    </row>
    <row r="196">
      <c r="A196" s="27" t="n"/>
      <c r="B196" s="27" t="n"/>
      <c r="C196" s="27" t="n"/>
      <c r="D196" s="27" t="n"/>
      <c r="E196" s="27" t="n"/>
      <c r="F196" s="27" t="n"/>
      <c r="G196" s="27" t="n"/>
      <c r="H196" s="27" t="n"/>
      <c r="I196" s="27" t="n"/>
      <c r="J196" s="75">
        <f>IF(OR(G196="Esente",G196="Non imponibile",G196="Fuori campo",G196="Reverse charge"),0,H196*I196)</f>
        <v/>
      </c>
      <c r="K196" s="75">
        <f>H196+J196</f>
        <v/>
      </c>
      <c r="L196" s="27" t="n"/>
      <c r="M196" s="32">
        <f>IF(A196="","",TEXT(A196,"mmmm"))</f>
        <v/>
      </c>
      <c r="N196" s="27" t="n"/>
      <c r="O196" s="27" t="n"/>
      <c r="P196" s="27" t="n"/>
      <c r="Q196" s="27" t="n"/>
      <c r="R196" s="33">
        <f>IF(Q196="","",Q196-TODAY())</f>
        <v/>
      </c>
    </row>
    <row r="197">
      <c r="A197" s="27" t="n"/>
      <c r="B197" s="27" t="n"/>
      <c r="C197" s="27" t="n"/>
      <c r="D197" s="27" t="n"/>
      <c r="E197" s="27" t="n"/>
      <c r="F197" s="27" t="n"/>
      <c r="G197" s="27" t="n"/>
      <c r="H197" s="27" t="n"/>
      <c r="I197" s="27" t="n"/>
      <c r="J197" s="74">
        <f>IF(OR(G197="Esente",G197="Non imponibile",G197="Fuori campo",G197="Reverse charge"),0,H197*I197)</f>
        <v/>
      </c>
      <c r="K197" s="74">
        <f>H197+J197</f>
        <v/>
      </c>
      <c r="L197" s="27" t="n"/>
      <c r="M197" s="29">
        <f>IF(A197="","",TEXT(A197,"mmmm"))</f>
        <v/>
      </c>
      <c r="N197" s="27" t="n"/>
      <c r="O197" s="27" t="n"/>
      <c r="P197" s="27" t="n"/>
      <c r="Q197" s="27" t="n"/>
      <c r="R197" s="30">
        <f>IF(Q197="","",Q197-TODAY())</f>
        <v/>
      </c>
    </row>
    <row r="198">
      <c r="A198" s="27" t="n"/>
      <c r="B198" s="27" t="n"/>
      <c r="C198" s="27" t="n"/>
      <c r="D198" s="27" t="n"/>
      <c r="E198" s="27" t="n"/>
      <c r="F198" s="27" t="n"/>
      <c r="G198" s="27" t="n"/>
      <c r="H198" s="27" t="n"/>
      <c r="I198" s="27" t="n"/>
      <c r="J198" s="75">
        <f>IF(OR(G198="Esente",G198="Non imponibile",G198="Fuori campo",G198="Reverse charge"),0,H198*I198)</f>
        <v/>
      </c>
      <c r="K198" s="75">
        <f>H198+J198</f>
        <v/>
      </c>
      <c r="L198" s="27" t="n"/>
      <c r="M198" s="32">
        <f>IF(A198="","",TEXT(A198,"mmmm"))</f>
        <v/>
      </c>
      <c r="N198" s="27" t="n"/>
      <c r="O198" s="27" t="n"/>
      <c r="P198" s="27" t="n"/>
      <c r="Q198" s="27" t="n"/>
      <c r="R198" s="33">
        <f>IF(Q198="","",Q198-TODAY())</f>
        <v/>
      </c>
    </row>
    <row r="199">
      <c r="A199" s="27" t="n"/>
      <c r="B199" s="27" t="n"/>
      <c r="C199" s="27" t="n"/>
      <c r="D199" s="27" t="n"/>
      <c r="E199" s="27" t="n"/>
      <c r="F199" s="27" t="n"/>
      <c r="G199" s="27" t="n"/>
      <c r="H199" s="27" t="n"/>
      <c r="I199" s="27" t="n"/>
      <c r="J199" s="74">
        <f>IF(OR(G199="Esente",G199="Non imponibile",G199="Fuori campo",G199="Reverse charge"),0,H199*I199)</f>
        <v/>
      </c>
      <c r="K199" s="74">
        <f>H199+J199</f>
        <v/>
      </c>
      <c r="L199" s="27" t="n"/>
      <c r="M199" s="29">
        <f>IF(A199="","",TEXT(A199,"mmmm"))</f>
        <v/>
      </c>
      <c r="N199" s="27" t="n"/>
      <c r="O199" s="27" t="n"/>
      <c r="P199" s="27" t="n"/>
      <c r="Q199" s="27" t="n"/>
      <c r="R199" s="30">
        <f>IF(Q199="","",Q199-TODAY())</f>
        <v/>
      </c>
    </row>
    <row r="200">
      <c r="A200" s="27" t="n"/>
      <c r="B200" s="27" t="n"/>
      <c r="C200" s="27" t="n"/>
      <c r="D200" s="27" t="n"/>
      <c r="E200" s="27" t="n"/>
      <c r="F200" s="27" t="n"/>
      <c r="G200" s="27" t="n"/>
      <c r="H200" s="27" t="n"/>
      <c r="I200" s="27" t="n"/>
      <c r="J200" s="75">
        <f>IF(OR(G200="Esente",G200="Non imponibile",G200="Fuori campo",G200="Reverse charge"),0,H200*I200)</f>
        <v/>
      </c>
      <c r="K200" s="75">
        <f>H200+J200</f>
        <v/>
      </c>
      <c r="L200" s="27" t="n"/>
      <c r="M200" s="32">
        <f>IF(A200="","",TEXT(A200,"mmmm"))</f>
        <v/>
      </c>
      <c r="N200" s="27" t="n"/>
      <c r="O200" s="27" t="n"/>
      <c r="P200" s="27" t="n"/>
      <c r="Q200" s="27" t="n"/>
      <c r="R200" s="33">
        <f>IF(Q200="","",Q200-TODAY())</f>
        <v/>
      </c>
    </row>
  </sheetData>
  <mergeCells count="2">
    <mergeCell ref="A1:R1"/>
    <mergeCell ref="A2:R2"/>
  </mergeCells>
  <conditionalFormatting sqref="R5:R200">
    <cfRule type="expression" priority="1" dxfId="0">
      <formula>AND(R5&lt;&gt;"",R5&lt;7,R5&gt;=0)</formula>
    </cfRule>
  </conditionalFormatting>
  <conditionalFormatting sqref="O5:O200">
    <cfRule type="expression" priority="2" dxfId="1">
      <formula>O5="Da verificare"</formula>
    </cfRule>
    <cfRule type="expression" priority="3" dxfId="2">
      <formula>O5="Registrato"</formula>
    </cfRule>
    <cfRule type="expression" priority="4" dxfId="3">
      <formula>O5="Da registrare"</formula>
    </cfRule>
  </conditionalFormatting>
  <dataValidations count="6">
    <dataValidation sqref="B5:B200" showErrorMessage="1" showInputMessage="1" allowBlank="1" type="list">
      <formula1>"Vendite,Acquisti"</formula1>
    </dataValidation>
    <dataValidation sqref="G5:G200" showErrorMessage="1" showInputMessage="1" allowBlank="1" type="list">
      <formula1>"4%,10%,22%,Esente,Non imponibile,Fuori campo,Reverse charge"</formula1>
    </dataValidation>
    <dataValidation sqref="I5:I200" showErrorMessage="1" showInputMessage="1" allowBlank="1" type="decimal" operator="between">
      <formula1>0</formula1>
      <formula2>1</formula2>
    </dataValidation>
    <dataValidation sqref="O5:O200" showErrorMessage="1" showInputMessage="1" allowBlank="1" type="list">
      <formula1>"Da registrare,Registrato,Da verificare"</formula1>
    </dataValidation>
    <dataValidation sqref="H5:H200" showErrorMessage="1" showInputMessage="1" allowBlank="1" type="decimal" operator="greaterThanOrEqual">
      <formula1>0</formula1>
    </dataValidation>
    <dataValidation sqref="N5:N200" showErrorMessage="1" showInputMessage="1" allowBlank="1" type="whole" operator="greaterThan">
      <formula1>0</formula1>
    </dataValidation>
  </dataValidations>
  <pageMargins left="0.5" right="0.5" top="0.75" bottom="0.75" header="0.5" footer="0.5"/>
  <pageSetup orientation="landscape" fitToWidth="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 fitToPage="1"/>
  </sheetPr>
  <dimension ref="A1:L41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 ht="42" customHeight="1">
      <c r="A1" s="1" t="inlineStr">
        <is>
          <t>DASHBOARD IVA — CRUSCOTTO RIEPILOGATIVO</t>
        </is>
      </c>
    </row>
    <row r="2" ht="20" customHeight="1">
      <c r="A2" s="2" t="inlineStr">
        <is>
          <t>Riepilogo automatico IVA a debito, a credito e saldo del periodo | Aggiornato al: 01/06/2026</t>
        </is>
      </c>
    </row>
    <row r="3" ht="10" customHeight="1"/>
    <row r="4" ht="22" customHeight="1">
      <c r="A4" s="34" t="inlineStr">
        <is>
          <t>INDICATORI CHIAVE DI PERIODO</t>
        </is>
      </c>
    </row>
    <row r="5" ht="30" customHeight="1">
      <c r="A5" s="35" t="inlineStr">
        <is>
          <t>Imponibile
Vendite</t>
        </is>
      </c>
      <c r="B5" s="67" t="n"/>
      <c r="C5" s="68" t="n"/>
      <c r="D5" s="36" t="inlineStr">
        <is>
          <t>IVA
a Debito</t>
        </is>
      </c>
      <c r="E5" s="67" t="n"/>
      <c r="F5" s="68" t="n"/>
      <c r="G5" s="37" t="inlineStr">
        <is>
          <t>Imponibile
Acquisti</t>
        </is>
      </c>
      <c r="H5" s="67" t="n"/>
      <c r="I5" s="68" t="n"/>
      <c r="J5" s="38" t="inlineStr">
        <is>
          <t>IVA
a Credito</t>
        </is>
      </c>
      <c r="K5" s="67" t="n"/>
      <c r="L5" s="68" t="n"/>
    </row>
    <row r="6" ht="38" customHeight="1">
      <c r="A6" s="76">
        <f>SUMIF(Inserimento!$B:$B,"Vendite",Inserimento!$H:$H)</f>
        <v/>
      </c>
      <c r="B6" s="67" t="n"/>
      <c r="C6" s="68" t="n"/>
      <c r="D6" s="77">
        <f>SUMIF(Inserimento!$B:$B,"Vendite",Inserimento!$J:$J)</f>
        <v/>
      </c>
      <c r="E6" s="67" t="n"/>
      <c r="F6" s="68" t="n"/>
      <c r="G6" s="78">
        <f>SUMIF(Inserimento!$B:$B,"Acquisti",Inserimento!$H:$H)</f>
        <v/>
      </c>
      <c r="H6" s="67" t="n"/>
      <c r="I6" s="68" t="n"/>
      <c r="J6" s="79">
        <f>SUMIF(Inserimento!$B:$B,"Acquisti",Inserimento!$J:$J)</f>
        <v/>
      </c>
      <c r="K6" s="67" t="n"/>
      <c r="L6" s="68" t="n"/>
    </row>
    <row r="7" ht="10" customHeight="1"/>
    <row r="8" ht="24" customHeight="1">
      <c r="A8" s="43" t="inlineStr">
        <is>
          <t>SALDO IVA PERIODO</t>
        </is>
      </c>
      <c r="B8" s="67" t="n"/>
      <c r="C8" s="67" t="n"/>
      <c r="D8" s="68" t="n"/>
      <c r="E8" s="44" t="inlineStr">
        <is>
          <t>DOCUMENTI TOTALI</t>
        </is>
      </c>
      <c r="F8" s="67" t="n"/>
      <c r="G8" s="67" t="n"/>
      <c r="H8" s="68" t="n"/>
      <c r="I8" s="45" t="inlineStr">
        <is>
          <t>DA VERIFICARE</t>
        </is>
      </c>
      <c r="J8" s="67" t="n"/>
      <c r="K8" s="67" t="n"/>
      <c r="L8" s="68" t="n"/>
    </row>
    <row r="9" ht="44" customHeight="1">
      <c r="A9" s="80">
        <f>SUMIF(Inserimento!$B:$B,"Vendite",Inserimento!$J:$J)-SUMIF(Inserimento!$B:$B,"Acquisti",Inserimento!$J:$J)</f>
        <v/>
      </c>
      <c r="B9" s="67" t="n"/>
      <c r="C9" s="67" t="n"/>
      <c r="D9" s="68" t="n"/>
      <c r="E9" s="47">
        <f>COUNTA(Inserimento!$C$5:$C$200)</f>
        <v/>
      </c>
      <c r="F9" s="67" t="n"/>
      <c r="G9" s="67" t="n"/>
      <c r="H9" s="68" t="n"/>
      <c r="I9" s="48">
        <f>COUNTIF(Inserimento!$O$5:$O$200,"Da verificare")</f>
        <v/>
      </c>
      <c r="J9" s="67" t="n"/>
      <c r="K9" s="67" t="n"/>
      <c r="L9" s="68" t="n"/>
    </row>
    <row r="10" ht="10" customHeight="1"/>
    <row r="11" ht="22" customHeight="1">
      <c r="A11" s="43" t="inlineStr">
        <is>
          <t>VENDITE PER SCADENZA</t>
        </is>
      </c>
      <c r="B11" s="67" t="n"/>
      <c r="C11" s="67" t="n"/>
      <c r="D11" s="68" t="n"/>
      <c r="E11" s="44" t="inlineStr">
        <is>
          <t>DOCUMENTI REGISTRATI</t>
        </is>
      </c>
      <c r="F11" s="67" t="n"/>
      <c r="G11" s="67" t="n"/>
      <c r="H11" s="68" t="n"/>
      <c r="I11" s="49" t="inlineStr">
        <is>
          <t>DA REGISTRARE</t>
        </is>
      </c>
      <c r="J11" s="67" t="n"/>
      <c r="K11" s="67" t="n"/>
      <c r="L11" s="68" t="n"/>
    </row>
    <row r="12" ht="36" customHeight="1">
      <c r="A12" s="81">
        <f>COUNTIF(Inserimento!$R$5:$R$200,"&lt;7")</f>
        <v/>
      </c>
      <c r="B12" s="67" t="n"/>
      <c r="C12" s="67" t="n"/>
      <c r="D12" s="68" t="n"/>
      <c r="E12" s="51">
        <f>COUNTIF(Inserimento!$O$5:$O$200,"Registrato")</f>
        <v/>
      </c>
      <c r="F12" s="67" t="n"/>
      <c r="G12" s="67" t="n"/>
      <c r="H12" s="68" t="n"/>
      <c r="I12" s="52">
        <f>COUNTIF(Inserimento!$O$5:$O$200,"Da registrare")</f>
        <v/>
      </c>
      <c r="J12" s="67" t="n"/>
      <c r="K12" s="67" t="n"/>
      <c r="L12" s="68" t="n"/>
    </row>
    <row r="13" ht="10" customHeight="1"/>
    <row r="14" ht="22" customHeight="1">
      <c r="A14" s="43" t="inlineStr">
        <is>
          <t>RIEPILOGO IVA PER ALIQUOTA</t>
        </is>
      </c>
      <c r="B14" s="67" t="n"/>
      <c r="C14" s="67" t="n"/>
      <c r="D14" s="67" t="n"/>
      <c r="E14" s="67" t="n"/>
      <c r="F14" s="67" t="n"/>
      <c r="G14" s="67" t="n"/>
      <c r="H14" s="67" t="n"/>
      <c r="I14" s="67" t="n"/>
      <c r="J14" s="67" t="n"/>
      <c r="K14" s="67" t="n"/>
      <c r="L14" s="68" t="n"/>
    </row>
    <row r="15" ht="20" customHeight="1">
      <c r="A15" s="53" t="inlineStr">
        <is>
          <t>Aliquota</t>
        </is>
      </c>
      <c r="B15" s="54" t="n"/>
      <c r="C15" s="53" t="inlineStr">
        <is>
          <t>Impon. Vendite</t>
        </is>
      </c>
      <c r="D15" s="54" t="n"/>
      <c r="E15" s="53" t="inlineStr">
        <is>
          <t>IVA Vendite</t>
        </is>
      </c>
      <c r="F15" s="54" t="n"/>
      <c r="G15" s="53" t="inlineStr">
        <is>
          <t>Impon. Acquisti</t>
        </is>
      </c>
      <c r="H15" s="54" t="n"/>
      <c r="I15" s="53" t="inlineStr">
        <is>
          <t>IVA Acquisti</t>
        </is>
      </c>
      <c r="J15" s="54" t="n"/>
    </row>
    <row r="16" ht="18" customHeight="1">
      <c r="A16" s="55" t="inlineStr">
        <is>
          <t>4%</t>
        </is>
      </c>
      <c r="B16" s="54" t="n"/>
      <c r="C16" s="82">
        <f>SOMMA.PIU.SE(Inserimento!$H:$H,Inserimento!$B:$B,"Vendite",Inserimento!$G:$G,"4%")</f>
        <v/>
      </c>
      <c r="D16" s="54" t="n"/>
      <c r="E16" s="83">
        <f>SOMMA.PIU.SE(Inserimento!$J:$J,Inserimento!$B:$B,"Vendite",Inserimento!$G:$G,"4%")</f>
        <v/>
      </c>
      <c r="F16" s="54" t="n"/>
      <c r="G16" s="82">
        <f>SOMMA.PIU.SE(Inserimento!$H:$H,Inserimento!$B:$B,"Acquisti",Inserimento!$G:$G,"4%")</f>
        <v/>
      </c>
      <c r="H16" s="54" t="n"/>
      <c r="I16" s="84">
        <f>SOMMA.PIU.SE(Inserimento!$J:$J,Inserimento!$B:$B,"Acquisti",Inserimento!$G:$G,"4%")</f>
        <v/>
      </c>
      <c r="J16" s="54" t="n"/>
    </row>
    <row r="17" ht="18" customHeight="1">
      <c r="A17" s="59" t="inlineStr">
        <is>
          <t>10%</t>
        </is>
      </c>
      <c r="B17" s="54" t="n"/>
      <c r="C17" s="85">
        <f>SOMMA.PIU.SE(Inserimento!$H:$H,Inserimento!$B:$B,"Vendite",Inserimento!$G:$G,"10%")</f>
        <v/>
      </c>
      <c r="D17" s="54" t="n"/>
      <c r="E17" s="86">
        <f>SOMMA.PIU.SE(Inserimento!$J:$J,Inserimento!$B:$B,"Vendite",Inserimento!$G:$G,"10%")</f>
        <v/>
      </c>
      <c r="F17" s="54" t="n"/>
      <c r="G17" s="85">
        <f>SOMMA.PIU.SE(Inserimento!$H:$H,Inserimento!$B:$B,"Acquisti",Inserimento!$G:$G,"10%")</f>
        <v/>
      </c>
      <c r="H17" s="54" t="n"/>
      <c r="I17" s="87">
        <f>SOMMA.PIU.SE(Inserimento!$J:$J,Inserimento!$B:$B,"Acquisti",Inserimento!$G:$G,"10%")</f>
        <v/>
      </c>
      <c r="J17" s="54" t="n"/>
    </row>
    <row r="18" ht="18" customHeight="1">
      <c r="A18" s="55" t="inlineStr">
        <is>
          <t>22%</t>
        </is>
      </c>
      <c r="B18" s="54" t="n"/>
      <c r="C18" s="82">
        <f>SOMMA.PIU.SE(Inserimento!$H:$H,Inserimento!$B:$B,"Vendite",Inserimento!$G:$G,"22%")</f>
        <v/>
      </c>
      <c r="D18" s="54" t="n"/>
      <c r="E18" s="83">
        <f>SOMMA.PIU.SE(Inserimento!$J:$J,Inserimento!$B:$B,"Vendite",Inserimento!$G:$G,"22%")</f>
        <v/>
      </c>
      <c r="F18" s="54" t="n"/>
      <c r="G18" s="82">
        <f>SOMMA.PIU.SE(Inserimento!$H:$H,Inserimento!$B:$B,"Acquisti",Inserimento!$G:$G,"22%")</f>
        <v/>
      </c>
      <c r="H18" s="54" t="n"/>
      <c r="I18" s="84">
        <f>SOMMA.PIU.SE(Inserimento!$J:$J,Inserimento!$B:$B,"Acquisti",Inserimento!$G:$G,"22%")</f>
        <v/>
      </c>
      <c r="J18" s="54" t="n"/>
    </row>
    <row r="19" ht="18" customHeight="1">
      <c r="A19" s="59" t="inlineStr">
        <is>
          <t>Esente</t>
        </is>
      </c>
      <c r="B19" s="54" t="n"/>
      <c r="C19" s="85">
        <f>SOMMA.PIU.SE(Inserimento!$H:$H,Inserimento!$B:$B,"Vendite",Inserimento!$G:$G,"Esente")</f>
        <v/>
      </c>
      <c r="D19" s="54" t="n"/>
      <c r="E19" s="86">
        <f>SOMMA.PIU.SE(Inserimento!$J:$J,Inserimento!$B:$B,"Vendite",Inserimento!$G:$G,"Esente")</f>
        <v/>
      </c>
      <c r="F19" s="54" t="n"/>
      <c r="G19" s="85">
        <f>SOMMA.PIU.SE(Inserimento!$H:$H,Inserimento!$B:$B,"Acquisti",Inserimento!$G:$G,"Esente")</f>
        <v/>
      </c>
      <c r="H19" s="54" t="n"/>
      <c r="I19" s="87">
        <f>SOMMA.PIU.SE(Inserimento!$J:$J,Inserimento!$B:$B,"Acquisti",Inserimento!$G:$G,"Esente")</f>
        <v/>
      </c>
      <c r="J19" s="54" t="n"/>
    </row>
    <row r="20" ht="18" customHeight="1">
      <c r="A20" s="55" t="inlineStr">
        <is>
          <t>Non imponibile</t>
        </is>
      </c>
      <c r="B20" s="54" t="n"/>
      <c r="C20" s="82">
        <f>SOMMA.PIU.SE(Inserimento!$H:$H,Inserimento!$B:$B,"Vendite",Inserimento!$G:$G,"Non imponibile")</f>
        <v/>
      </c>
      <c r="D20" s="54" t="n"/>
      <c r="E20" s="83">
        <f>SOMMA.PIU.SE(Inserimento!$J:$J,Inserimento!$B:$B,"Vendite",Inserimento!$G:$G,"Non imponibile")</f>
        <v/>
      </c>
      <c r="F20" s="54" t="n"/>
      <c r="G20" s="82">
        <f>SOMMA.PIU.SE(Inserimento!$H:$H,Inserimento!$B:$B,"Acquisti",Inserimento!$G:$G,"Non imponibile")</f>
        <v/>
      </c>
      <c r="H20" s="54" t="n"/>
      <c r="I20" s="84">
        <f>SOMMA.PIU.SE(Inserimento!$J:$J,Inserimento!$B:$B,"Acquisti",Inserimento!$G:$G,"Non imponibile")</f>
        <v/>
      </c>
      <c r="J20" s="54" t="n"/>
    </row>
    <row r="21" ht="18" customHeight="1">
      <c r="A21" s="59" t="inlineStr">
        <is>
          <t>Fuori campo</t>
        </is>
      </c>
      <c r="B21" s="54" t="n"/>
      <c r="C21" s="85">
        <f>SOMMA.PIU.SE(Inserimento!$H:$H,Inserimento!$B:$B,"Vendite",Inserimento!$G:$G,"Fuori campo")</f>
        <v/>
      </c>
      <c r="D21" s="54" t="n"/>
      <c r="E21" s="86">
        <f>SOMMA.PIU.SE(Inserimento!$J:$J,Inserimento!$B:$B,"Vendite",Inserimento!$G:$G,"Fuori campo")</f>
        <v/>
      </c>
      <c r="F21" s="54" t="n"/>
      <c r="G21" s="85">
        <f>SOMMA.PIU.SE(Inserimento!$H:$H,Inserimento!$B:$B,"Acquisti",Inserimento!$G:$G,"Fuori campo")</f>
        <v/>
      </c>
      <c r="H21" s="54" t="n"/>
      <c r="I21" s="87">
        <f>SOMMA.PIU.SE(Inserimento!$J:$J,Inserimento!$B:$B,"Acquisti",Inserimento!$G:$G,"Fuori campo")</f>
        <v/>
      </c>
      <c r="J21" s="54" t="n"/>
    </row>
    <row r="22" ht="18" customHeight="1">
      <c r="A22" s="55" t="inlineStr">
        <is>
          <t>Reverse charge</t>
        </is>
      </c>
      <c r="B22" s="54" t="n"/>
      <c r="C22" s="82">
        <f>SOMMA.PIU.SE(Inserimento!$H:$H,Inserimento!$B:$B,"Vendite",Inserimento!$G:$G,"Reverse charge")</f>
        <v/>
      </c>
      <c r="D22" s="54" t="n"/>
      <c r="E22" s="83">
        <f>SOMMA.PIU.SE(Inserimento!$J:$J,Inserimento!$B:$B,"Vendite",Inserimento!$G:$G,"Reverse charge")</f>
        <v/>
      </c>
      <c r="F22" s="54" t="n"/>
      <c r="G22" s="82">
        <f>SOMMA.PIU.SE(Inserimento!$H:$H,Inserimento!$B:$B,"Acquisti",Inserimento!$G:$G,"Reverse charge")</f>
        <v/>
      </c>
      <c r="H22" s="54" t="n"/>
      <c r="I22" s="84">
        <f>SOMMA.PIU.SE(Inserimento!$J:$J,Inserimento!$B:$B,"Acquisti",Inserimento!$G:$G,"Reverse charge")</f>
        <v/>
      </c>
      <c r="J22" s="54" t="n"/>
    </row>
    <row r="23" ht="20" customHeight="1">
      <c r="A23" s="63" t="inlineStr">
        <is>
          <t>TOTALE</t>
        </is>
      </c>
      <c r="B23" s="68" t="n"/>
      <c r="C23" s="88">
        <f>SUM(C16:C22)</f>
        <v/>
      </c>
      <c r="D23" s="68" t="n"/>
      <c r="E23" s="88">
        <f>SUM(E16:E22)</f>
        <v/>
      </c>
      <c r="F23" s="68" t="n"/>
      <c r="G23" s="88">
        <f>SUM(G16:G22)</f>
        <v/>
      </c>
      <c r="H23" s="68" t="n"/>
      <c r="I23" s="88">
        <f>SUM(I16:I22)</f>
        <v/>
      </c>
      <c r="J23" s="68" t="n"/>
    </row>
    <row r="24" ht="10" customHeight="1"/>
    <row r="25">
      <c r="A25" t="inlineStr">
        <is>
          <t>Mese</t>
        </is>
      </c>
      <c r="B25" t="inlineStr">
        <is>
          <t>IVA Debito</t>
        </is>
      </c>
      <c r="C25" t="inlineStr">
        <is>
          <t>IVA Credito</t>
        </is>
      </c>
    </row>
    <row r="26">
      <c r="A26" t="inlineStr">
        <is>
          <t>Gen</t>
        </is>
      </c>
      <c r="B26" s="89">
        <f>SOMMA.PIU.SE(Inserimento!$J:$J,Inserimento!$B:$B,"Vendite",Inserimento!$M:$M,TEXT(DATE(2026,1,1),"mmmm"))</f>
        <v/>
      </c>
      <c r="C26" s="89">
        <f>SOMMA.PIU.SE(Inserimento!$J:$J,Inserimento!$B:$B,"Acquisti",Inserimento!$M:$M,TEXT(DATE(2026,1,1),"mmmm"))</f>
        <v/>
      </c>
    </row>
    <row r="27">
      <c r="A27" t="inlineStr">
        <is>
          <t>Feb</t>
        </is>
      </c>
      <c r="B27" s="89">
        <f>SOMMA.PIU.SE(Inserimento!$J:$J,Inserimento!$B:$B,"Vendite",Inserimento!$M:$M,TEXT(DATE(2026,2,1),"mmmm"))</f>
        <v/>
      </c>
      <c r="C27" s="89">
        <f>SOMMA.PIU.SE(Inserimento!$J:$J,Inserimento!$B:$B,"Acquisti",Inserimento!$M:$M,TEXT(DATE(2026,2,1),"mmmm"))</f>
        <v/>
      </c>
    </row>
    <row r="28">
      <c r="A28" t="inlineStr">
        <is>
          <t>Mar</t>
        </is>
      </c>
      <c r="B28" s="89">
        <f>SOMMA.PIU.SE(Inserimento!$J:$J,Inserimento!$B:$B,"Vendite",Inserimento!$M:$M,TEXT(DATE(2026,3,1),"mmmm"))</f>
        <v/>
      </c>
      <c r="C28" s="89">
        <f>SOMMA.PIU.SE(Inserimento!$J:$J,Inserimento!$B:$B,"Acquisti",Inserimento!$M:$M,TEXT(DATE(2026,3,1),"mmmm"))</f>
        <v/>
      </c>
    </row>
    <row r="29">
      <c r="A29" t="inlineStr">
        <is>
          <t>Apr</t>
        </is>
      </c>
      <c r="B29" s="89">
        <f>SOMMA.PIU.SE(Inserimento!$J:$J,Inserimento!$B:$B,"Vendite",Inserimento!$M:$M,TEXT(DATE(2026,4,1),"mmmm"))</f>
        <v/>
      </c>
      <c r="C29" s="89">
        <f>SOMMA.PIU.SE(Inserimento!$J:$J,Inserimento!$B:$B,"Acquisti",Inserimento!$M:$M,TEXT(DATE(2026,4,1),"mmmm"))</f>
        <v/>
      </c>
    </row>
    <row r="30">
      <c r="A30" t="inlineStr">
        <is>
          <t>Mag</t>
        </is>
      </c>
      <c r="B30" s="89">
        <f>SOMMA.PIU.SE(Inserimento!$J:$J,Inserimento!$B:$B,"Vendite",Inserimento!$M:$M,TEXT(DATE(2026,5,1),"mmmm"))</f>
        <v/>
      </c>
      <c r="C30" s="89">
        <f>SOMMA.PIU.SE(Inserimento!$J:$J,Inserimento!$B:$B,"Acquisti",Inserimento!$M:$M,TEXT(DATE(2026,5,1),"mmmm"))</f>
        <v/>
      </c>
    </row>
    <row r="31">
      <c r="A31" t="inlineStr">
        <is>
          <t>Giu</t>
        </is>
      </c>
      <c r="B31" s="89">
        <f>SOMMA.PIU.SE(Inserimento!$J:$J,Inserimento!$B:$B,"Vendite",Inserimento!$M:$M,TEXT(DATE(2026,6,1),"mmmm"))</f>
        <v/>
      </c>
      <c r="C31" s="89">
        <f>SOMMA.PIU.SE(Inserimento!$J:$J,Inserimento!$B:$B,"Acquisti",Inserimento!$M:$M,TEXT(DATE(2026,6,1),"mmmm"))</f>
        <v/>
      </c>
    </row>
    <row r="32">
      <c r="A32" t="inlineStr">
        <is>
          <t>Lug</t>
        </is>
      </c>
      <c r="B32" s="89">
        <f>SOMMA.PIU.SE(Inserimento!$J:$J,Inserimento!$B:$B,"Vendite",Inserimento!$M:$M,TEXT(DATE(2026,7,1),"mmmm"))</f>
        <v/>
      </c>
      <c r="C32" s="89">
        <f>SOMMA.PIU.SE(Inserimento!$J:$J,Inserimento!$B:$B,"Acquisti",Inserimento!$M:$M,TEXT(DATE(2026,7,1),"mmmm"))</f>
        <v/>
      </c>
    </row>
    <row r="33">
      <c r="A33" t="inlineStr">
        <is>
          <t>Ago</t>
        </is>
      </c>
      <c r="B33" s="89">
        <f>SOMMA.PIU.SE(Inserimento!$J:$J,Inserimento!$B:$B,"Vendite",Inserimento!$M:$M,TEXT(DATE(2026,8,1),"mmmm"))</f>
        <v/>
      </c>
      <c r="C33" s="89">
        <f>SOMMA.PIU.SE(Inserimento!$J:$J,Inserimento!$B:$B,"Acquisti",Inserimento!$M:$M,TEXT(DATE(2026,8,1),"mmmm"))</f>
        <v/>
      </c>
    </row>
    <row r="34">
      <c r="A34" t="inlineStr">
        <is>
          <t>Set</t>
        </is>
      </c>
      <c r="B34" s="89">
        <f>SOMMA.PIU.SE(Inserimento!$J:$J,Inserimento!$B:$B,"Vendite",Inserimento!$M:$M,TEXT(DATE(2026,9,1),"mmmm"))</f>
        <v/>
      </c>
      <c r="C34" s="89">
        <f>SOMMA.PIU.SE(Inserimento!$J:$J,Inserimento!$B:$B,"Acquisti",Inserimento!$M:$M,TEXT(DATE(2026,9,1),"mmmm"))</f>
        <v/>
      </c>
    </row>
    <row r="35">
      <c r="A35" t="inlineStr">
        <is>
          <t>Ott</t>
        </is>
      </c>
      <c r="B35" s="89">
        <f>SOMMA.PIU.SE(Inserimento!$J:$J,Inserimento!$B:$B,"Vendite",Inserimento!$M:$M,TEXT(DATE(2026,10,1),"mmmm"))</f>
        <v/>
      </c>
      <c r="C35" s="89">
        <f>SOMMA.PIU.SE(Inserimento!$J:$J,Inserimento!$B:$B,"Acquisti",Inserimento!$M:$M,TEXT(DATE(2026,10,1),"mmmm"))</f>
        <v/>
      </c>
    </row>
    <row r="36">
      <c r="A36" t="inlineStr">
        <is>
          <t>Nov</t>
        </is>
      </c>
      <c r="B36" s="89">
        <f>SOMMA.PIU.SE(Inserimento!$J:$J,Inserimento!$B:$B,"Vendite",Inserimento!$M:$M,TEXT(DATE(2026,11,1),"mmmm"))</f>
        <v/>
      </c>
      <c r="C36" s="89">
        <f>SOMMA.PIU.SE(Inserimento!$J:$J,Inserimento!$B:$B,"Acquisti",Inserimento!$M:$M,TEXT(DATE(2026,11,1),"mmmm"))</f>
        <v/>
      </c>
    </row>
    <row r="37">
      <c r="A37" t="inlineStr">
        <is>
          <t>Dic</t>
        </is>
      </c>
      <c r="B37" s="89">
        <f>SOMMA.PIU.SE(Inserimento!$J:$J,Inserimento!$B:$B,"Vendite",Inserimento!$M:$M,TEXT(DATE(2026,12,1),"mmmm"))</f>
        <v/>
      </c>
      <c r="C37" s="89">
        <f>SOMMA.PIU.SE(Inserimento!$J:$J,Inserimento!$B:$B,"Acquisti",Inserimento!$M:$M,TEXT(DATE(2026,12,1),"mmmm"))</f>
        <v/>
      </c>
    </row>
    <row r="38"/>
    <row r="39">
      <c r="A39" t="inlineStr">
        <is>
          <t>Tipo</t>
        </is>
      </c>
      <c r="B39" t="inlineStr">
        <is>
          <t>IVA</t>
        </is>
      </c>
    </row>
    <row r="40">
      <c r="A40" t="inlineStr">
        <is>
          <t>IVA a Debito</t>
        </is>
      </c>
      <c r="B40">
        <f>SUMIF(Inserimento!$B:$B,"Vendite",Inserimento!$J:$J)</f>
        <v/>
      </c>
    </row>
    <row r="41">
      <c r="A41" t="inlineStr">
        <is>
          <t>IVA a Credito</t>
        </is>
      </c>
      <c r="B41">
        <f>SUMIF(Inserimento!$B:$B,"Acquisti",Inserimento!$J:$J)</f>
        <v/>
      </c>
    </row>
  </sheetData>
  <mergeCells count="69">
    <mergeCell ref="A1:L1"/>
    <mergeCell ref="A2:L2"/>
    <mergeCell ref="A4:L4"/>
    <mergeCell ref="A5:C5"/>
    <mergeCell ref="A6:C6"/>
    <mergeCell ref="D5:F5"/>
    <mergeCell ref="D6:F6"/>
    <mergeCell ref="G5:I5"/>
    <mergeCell ref="G6:I6"/>
    <mergeCell ref="J5:L5"/>
    <mergeCell ref="J6:L6"/>
    <mergeCell ref="A8:D8"/>
    <mergeCell ref="A9:D9"/>
    <mergeCell ref="E8:H8"/>
    <mergeCell ref="E9:H9"/>
    <mergeCell ref="I8:L8"/>
    <mergeCell ref="I9:L9"/>
    <mergeCell ref="A11:D11"/>
    <mergeCell ref="A12:D12"/>
    <mergeCell ref="E11:H11"/>
    <mergeCell ref="E12:H12"/>
    <mergeCell ref="I11:L11"/>
    <mergeCell ref="I12:L12"/>
    <mergeCell ref="A14:L14"/>
    <mergeCell ref="A15:B15"/>
    <mergeCell ref="C15:D15"/>
    <mergeCell ref="E15:F15"/>
    <mergeCell ref="G15:H15"/>
    <mergeCell ref="I15:J15"/>
    <mergeCell ref="A16:B16"/>
    <mergeCell ref="C16:D16"/>
    <mergeCell ref="E16:F16"/>
    <mergeCell ref="G16:H16"/>
    <mergeCell ref="I16:J16"/>
    <mergeCell ref="A17:B17"/>
    <mergeCell ref="C17:D17"/>
    <mergeCell ref="E17:F17"/>
    <mergeCell ref="G17:H17"/>
    <mergeCell ref="I17:J17"/>
    <mergeCell ref="A18:B18"/>
    <mergeCell ref="C18:D18"/>
    <mergeCell ref="E18:F18"/>
    <mergeCell ref="G18:H18"/>
    <mergeCell ref="I18:J18"/>
    <mergeCell ref="A19:B19"/>
    <mergeCell ref="C19:D19"/>
    <mergeCell ref="E19:F19"/>
    <mergeCell ref="G19:H19"/>
    <mergeCell ref="I19:J19"/>
    <mergeCell ref="A20:B20"/>
    <mergeCell ref="C20:D20"/>
    <mergeCell ref="E20:F20"/>
    <mergeCell ref="G20:H20"/>
    <mergeCell ref="I20:J20"/>
    <mergeCell ref="A21:B21"/>
    <mergeCell ref="C21:D21"/>
    <mergeCell ref="E21:F21"/>
    <mergeCell ref="G21:H21"/>
    <mergeCell ref="I21:J21"/>
    <mergeCell ref="A22:B22"/>
    <mergeCell ref="C22:D22"/>
    <mergeCell ref="E22:F22"/>
    <mergeCell ref="G22:H22"/>
    <mergeCell ref="I22:J22"/>
    <mergeCell ref="A23:B23"/>
    <mergeCell ref="C23:D23"/>
    <mergeCell ref="E23:F23"/>
    <mergeCell ref="G23:H23"/>
    <mergeCell ref="I23:J23"/>
  </mergeCells>
  <pageMargins left="0.5" right="0.5" top="0.75" bottom="0.75" header="0.5" footer="0.5"/>
  <pageSetup orientation="landscape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2026-06-01T21:32:18Z</dcterms:created>
  <dcterms:modified xmlns:dcterms="http://purl.org/dc/terms/" xmlns:xsi="http://www.w3.org/2001/XMLSchema-instance" xsi:type="dcterms:W3CDTF">2026-06-01T21:32:18Z</dcterms:modified>
</cp:coreProperties>
</file>