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Rendiconto" sheetId="4" state="visible" r:id="rId4"/>
    <sheet xmlns:r="http://schemas.openxmlformats.org/officeDocument/2006/relationships" name="Dashboard" sheetId="5" state="visible" r:id="rId5"/>
  </sheets>
  <definedNames>
    <definedName name="_xlnm.Print_Titles" localSheetId="2">'Inserimento'!1:4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.##0,00 €"/>
    <numFmt numFmtId="165" formatCode="DD/MM/YYYY"/>
    <numFmt numFmtId="166" formatCode="0,00%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0A4F4B"/>
      <sz val="11"/>
    </font>
    <font>
      <name val="Calibri"/>
      <color rgb="00666666"/>
      <sz val="9"/>
    </font>
    <font>
      <name val="Calibri"/>
      <b val="1"/>
      <color rgb="00FFFFFF"/>
      <sz val="11"/>
    </font>
    <font>
      <name val="Calibri"/>
      <color rgb="000A4F4B"/>
      <sz val="10"/>
    </font>
    <font>
      <name val="Calibri"/>
      <b val="1"/>
      <color rgb="000F766E"/>
      <sz val="10"/>
    </font>
    <font>
      <name val="Calibri"/>
      <b val="1"/>
      <color rgb="000A4F4B"/>
      <sz val="10"/>
    </font>
    <font>
      <name val="Calibri"/>
      <b val="1"/>
      <color rgb="000A4F4B"/>
      <sz val="11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color rgb="00FFFFFF"/>
      <sz val="9"/>
    </font>
    <font>
      <name val="Calibri"/>
      <b val="1"/>
      <color rgb="00FFFFFF"/>
      <sz val="18"/>
    </font>
  </fonts>
  <fills count="12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8F8F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0A4F4B"/>
      </patternFill>
    </fill>
    <fill>
      <patternFill patternType="solid">
        <fgColor rgb="00DC6B26"/>
      </patternFill>
    </fill>
    <fill>
      <patternFill patternType="solid">
        <fgColor rgb="00EAB308"/>
      </patternFill>
    </fill>
    <fill>
      <patternFill patternType="solid">
        <fgColor rgb="00DC2626"/>
      </patternFill>
    </fill>
  </fills>
  <borders count="12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/>
      <top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1">
    <xf numFmtId="0" fontId="0" fillId="0" borderId="0"/>
  </cellStyleXfs>
  <cellXfs count="7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left" vertical="center" wrapText="1"/>
    </xf>
    <xf numFmtId="165" fontId="5" fillId="7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0" fontId="5" fillId="7" borderId="1" pivotButton="0" quotePrefix="0" xfId="0"/>
    <xf numFmtId="0" fontId="9" fillId="2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left" vertical="center" wrapText="1"/>
    </xf>
    <xf numFmtId="165" fontId="0" fillId="7" borderId="1" applyAlignment="1" pivotButton="0" quotePrefix="0" xfId="0">
      <alignment horizontal="left" vertical="center" wrapText="1"/>
    </xf>
    <xf numFmtId="164" fontId="0" fillId="7" borderId="1" applyAlignment="1" pivotButton="0" quotePrefix="0" xfId="0">
      <alignment horizontal="left" vertical="center" wrapText="1"/>
    </xf>
    <xf numFmtId="164" fontId="0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164" fontId="8" fillId="5" borderId="1" applyAlignment="1" pivotButton="0" quotePrefix="0" xfId="0">
      <alignment horizontal="right" vertical="center"/>
    </xf>
    <xf numFmtId="164" fontId="8" fillId="6" borderId="1" applyAlignment="1" pivotButton="0" quotePrefix="0" xfId="0">
      <alignment horizontal="right" vertical="center"/>
    </xf>
    <xf numFmtId="166" fontId="5" fillId="5" borderId="1" applyAlignment="1" pivotButton="0" quotePrefix="0" xfId="0">
      <alignment horizontal="right" vertical="center"/>
    </xf>
    <xf numFmtId="166" fontId="5" fillId="6" borderId="1" applyAlignment="1" pivotButton="0" quotePrefix="0" xfId="0">
      <alignment horizontal="right" vertical="center"/>
    </xf>
    <xf numFmtId="0" fontId="4" fillId="8" borderId="2" applyAlignment="1" pivotButton="0" quotePrefix="0" xfId="0">
      <alignment horizontal="left" vertical="center" wrapText="1"/>
    </xf>
    <xf numFmtId="164" fontId="10" fillId="8" borderId="2" applyAlignment="1" pivotButton="0" quotePrefix="0" xfId="0">
      <alignment horizontal="right" vertical="center"/>
    </xf>
    <xf numFmtId="0" fontId="11" fillId="8" borderId="2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11" fillId="3" borderId="1" applyAlignment="1" pivotButton="0" quotePrefix="0" xfId="0">
      <alignment horizontal="center" vertical="center" wrapText="1"/>
    </xf>
    <xf numFmtId="0" fontId="11" fillId="9" borderId="1" applyAlignment="1" pivotButton="0" quotePrefix="0" xfId="0">
      <alignment horizontal="center" vertical="center" wrapText="1"/>
    </xf>
    <xf numFmtId="164" fontId="12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4" pivotButton="0" quotePrefix="0" xfId="0"/>
    <xf numFmtId="164" fontId="12" fillId="3" borderId="1" applyAlignment="1" pivotButton="0" quotePrefix="0" xfId="0">
      <alignment horizontal="center" vertical="center" wrapText="1"/>
    </xf>
    <xf numFmtId="164" fontId="12" fillId="9" borderId="1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11" fillId="8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0" fontId="11" fillId="11" borderId="1" applyAlignment="1" pivotButton="0" quotePrefix="0" xfId="0">
      <alignment horizontal="center" vertical="center" wrapText="1"/>
    </xf>
    <xf numFmtId="164" fontId="12" fillId="8" borderId="1" applyAlignment="1" pivotButton="0" quotePrefix="0" xfId="0">
      <alignment horizontal="center" vertical="center" wrapText="1"/>
    </xf>
    <xf numFmtId="0" fontId="12" fillId="10" borderId="1" applyAlignment="1" pivotButton="0" quotePrefix="0" xfId="0">
      <alignment horizontal="center" vertical="center" wrapText="1"/>
    </xf>
    <xf numFmtId="0" fontId="12" fillId="11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164" fontId="5" fillId="6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right" vertical="center"/>
    </xf>
    <xf numFmtId="164" fontId="4" fillId="8" borderId="2" applyAlignment="1" pivotButton="0" quotePrefix="0" xfId="0">
      <alignment horizontal="right" vertical="center"/>
    </xf>
    <xf numFmtId="0" fontId="4" fillId="8" borderId="2" applyAlignment="1" pivotButton="0" quotePrefix="0" xfId="0">
      <alignment horizontal="right" vertical="center"/>
    </xf>
    <xf numFmtId="0" fontId="3" fillId="4" borderId="0" pivotButton="0" quotePrefix="0" xfId="0"/>
    <xf numFmtId="0" fontId="5" fillId="0" borderId="1" pivotButton="0" quotePrefix="0" xfId="0"/>
    <xf numFmtId="164" fontId="5" fillId="0" borderId="1" pivotButton="0" quotePrefix="0" xfId="0"/>
    <xf numFmtId="0" fontId="3" fillId="0" borderId="0" pivotButton="0" quotePrefix="0" xfId="0"/>
    <xf numFmtId="165" fontId="5" fillId="7" borderId="1" applyAlignment="1" pivotButton="0" quotePrefix="0" xfId="0">
      <alignment horizontal="left" vertical="center" wrapText="1"/>
    </xf>
    <xf numFmtId="165" fontId="0" fillId="7" borderId="1" applyAlignment="1" pivotButton="0" quotePrefix="0" xfId="0">
      <alignment horizontal="left" vertical="center" wrapText="1"/>
    </xf>
    <xf numFmtId="166" fontId="5" fillId="5" borderId="1" applyAlignment="1" pivotButton="0" quotePrefix="0" xfId="0">
      <alignment horizontal="right" vertical="center"/>
    </xf>
    <xf numFmtId="166" fontId="5" fillId="6" borderId="1" applyAlignment="1" pivotButton="0" quotePrefix="0" xfId="0">
      <alignment horizontal="right" vertical="center"/>
    </xf>
  </cellXfs>
  <cellStyles count="1">
    <cellStyle name="Normal" xfId="0" builtinId="0" hidden="0"/>
  </cellStyles>
  <dxfs count="5">
    <dxf>
      <fill>
        <patternFill patternType="solid">
          <fgColor rgb="00FFE5E5"/>
        </patternFill>
      </fill>
    </dxf>
    <dxf>
      <font>
        <name val="Calibri"/>
        <b val="1"/>
        <color rgb="00005C2E"/>
        <sz val="11"/>
      </font>
      <fill>
        <patternFill patternType="solid">
          <fgColor rgb="00D4EDDA"/>
        </patternFill>
      </fill>
    </dxf>
    <dxf>
      <font>
        <name val="Calibri"/>
        <b val="1"/>
        <color rgb="007F0000"/>
        <sz val="11"/>
      </font>
      <fill>
        <patternFill patternType="solid">
          <fgColor rgb="00F8D7DA"/>
        </patternFill>
      </fill>
    </dxf>
    <dxf>
      <font>
        <name val="Calibri"/>
        <b val="1"/>
        <color rgb="007F0000"/>
        <sz val="10"/>
      </font>
      <fill>
        <patternFill patternType="solid">
          <fgColor rgb="00F8D7DA"/>
        </patternFill>
      </fill>
    </dxf>
    <dxf>
      <font>
        <name val="Calibri"/>
        <b val="1"/>
        <color rgb="00856404"/>
        <sz val="10"/>
      </font>
      <fill>
        <patternFill patternType="solid">
          <fgColor rgb="00FFF3C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Entrate e Uscite per Tipologia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'Dashboard'!$A$24:$A$27</f>
            </numRef>
          </cat>
          <val>
            <numRef>
              <f>'Dashboard'!$B$24:$B$27</f>
            </numRef>
          </val>
        </ser>
        <ser>
          <idx val="1"/>
          <order val="1"/>
          <tx>
            <strRef>
              <f>'Dashboard'!C23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'Dashboard'!$A$24:$A$27</f>
            </numRef>
          </cat>
          <val>
            <numRef>
              <f>'Dashboard'!$C$24:$C$27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Saldo Cumulato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'Dashboard'!B33</f>
            </strRef>
          </tx>
          <spPr>
            <a:ln xmlns:a="http://schemas.openxmlformats.org/drawingml/2006/main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'Dashboard'!$A$34:$A$45</f>
            </numRef>
          </cat>
          <val>
            <numRef>
              <f>'Dashboard'!$B$34:$B$45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31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8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40" customWidth="1" min="2" max="2"/>
    <col width="80" customWidth="1" min="3" max="3"/>
  </cols>
  <sheetData>
    <row r="1" ht="38" customHeight="1">
      <c r="A1" s="1" t="inlineStr">
        <is>
          <t>Rendiconto Finanziario – Guida all'Uso</t>
        </is>
      </c>
    </row>
    <row r="2" ht="22" customHeight="1">
      <c r="A2" s="2" t="inlineStr">
        <is>
          <t>Strumento professionale per PMI italiane – Versione 2026 – Generato il 01/06/2026</t>
        </is>
      </c>
    </row>
    <row r="3" ht="18" customHeight="1">
      <c r="A3" s="3" t="inlineStr">
        <is>
          <t>Uso riservato interno – Trattamento dati personali ai sensi del GDPR (Reg. UE 2016/679)</t>
        </is>
      </c>
    </row>
    <row r="4" ht="30" customHeight="1">
      <c r="A4" s="4" t="inlineStr">
        <is>
          <t>Sezione</t>
        </is>
      </c>
      <c r="B4" s="4" t="inlineStr">
        <is>
          <t>Argomento</t>
        </is>
      </c>
      <c r="C4" s="4" t="inlineStr">
        <is>
          <t>Descrizione dettagliata</t>
        </is>
      </c>
    </row>
    <row r="5" ht="40" customHeight="1">
      <c r="A5" s="5" t="inlineStr">
        <is>
          <t>PANORAMICA</t>
        </is>
      </c>
      <c r="B5" s="6" t="inlineStr">
        <is>
          <t>Scopo del file</t>
        </is>
      </c>
      <c r="C5" s="7" t="inlineStr">
        <is>
          <t>Questo file consente di registrare entrate e uscite di cassa/banca, classificare i movimenti per natura finanziaria (operativo, investimento, finanziamento) e costruire automaticamente un rendiconto finanziario mensile e cumulato.</t>
        </is>
      </c>
    </row>
    <row r="6" ht="40" customHeight="1">
      <c r="A6" s="8" t="inlineStr">
        <is>
          <t>PANORAMICA</t>
        </is>
      </c>
      <c r="B6" s="9" t="inlineStr">
        <is>
          <t>Struttura fogli</t>
        </is>
      </c>
      <c r="C6" s="10" t="inlineStr">
        <is>
          <t>Il file è composto da 5 fogli: Istruzioni (questa guida), Parametri (dati azienda e tabelle di riferimento), Inserimento (registro movimenti), Rendiconto (prospetto automatico), Dashboard (vista KPI e grafici).</t>
        </is>
      </c>
    </row>
    <row r="7" ht="40" customHeight="1">
      <c r="A7" s="5" t="inlineStr">
        <is>
          <t>PANORAMICA</t>
        </is>
      </c>
      <c r="B7" s="6" t="inlineStr">
        <is>
          <t>Celle modificabili</t>
        </is>
      </c>
      <c r="C7" s="7" t="inlineStr">
        <is>
          <t>Le celle con sfondo giallo chiaro (#FFFBEB) sono celle di INPUT modificabili dall'utente. Le celle con sfondo bianco o colorato contenenti formule NON devono essere modificate manualmente.</t>
        </is>
      </c>
    </row>
    <row r="8" ht="40" customHeight="1">
      <c r="A8" s="8" t="inlineStr">
        <is>
          <t>PARAMETRI</t>
        </is>
      </c>
      <c r="B8" s="9" t="inlineStr">
        <is>
          <t>Dati azienda</t>
        </is>
      </c>
      <c r="C8" s="10" t="inlineStr">
        <is>
          <t>Inserire nella sezione A del foglio Parametri i dati anagrafici dell'azienda: ragione sociale, partita IVA (11 cifre), codice fiscale (16 caratteri), PEC, SDI (7 caratteri), REA.</t>
        </is>
      </c>
    </row>
    <row r="9" ht="40" customHeight="1">
      <c r="A9" s="5" t="inlineStr">
        <is>
          <t>PARAMETRI</t>
        </is>
      </c>
      <c r="B9" s="6" t="inlineStr">
        <is>
          <t>Saldo iniziale</t>
        </is>
      </c>
      <c r="C9" s="7" t="inlineStr">
        <is>
          <t>Inserire il saldo iniziale di cassa e il saldo iniziale di banca nelle celle dedicate. Questi valori sono la base per il calcolo del saldo finale nel Rendiconto.</t>
        </is>
      </c>
    </row>
    <row r="10" ht="40" customHeight="1">
      <c r="A10" s="8" t="inlineStr">
        <is>
          <t>PARAMETRI</t>
        </is>
      </c>
      <c r="B10" s="9" t="inlineStr">
        <is>
          <t>Periodo di riferimento</t>
        </is>
      </c>
      <c r="C10" s="10" t="inlineStr">
        <is>
          <t>Inserire la data inizio e data fine periodo per delimitare l'analisi. Il Rendiconto userà questi parametri per filtrare i movimenti.</t>
        </is>
      </c>
    </row>
    <row r="11" ht="40" customHeight="1">
      <c r="A11" s="5" t="inlineStr">
        <is>
          <t>PARAMETRI</t>
        </is>
      </c>
      <c r="B11" s="6" t="inlineStr">
        <is>
          <t>Soglie di allerta</t>
        </is>
      </c>
      <c r="C11" s="7" t="inlineStr">
        <is>
          <t>Inserire la soglia di allerta liquidità (importo minimo sotto cui scatta l'allerta) e i giorni soglia scadenza (giorni entro cui una scadenza è considerata urgente).</t>
        </is>
      </c>
    </row>
    <row r="12" ht="40" customHeight="1">
      <c r="A12" s="8" t="inlineStr">
        <is>
          <t>INSERIMENTO</t>
        </is>
      </c>
      <c r="B12" s="9" t="inlineStr">
        <is>
          <t>Come inserire un movimento</t>
        </is>
      </c>
      <c r="C12" s="10" t="inlineStr">
        <is>
          <t>Per ogni movimento finanziario inserire una riga nel foglio Inserimento. Ogni riga deve avere: ID univoco, Data, Descrizione, Tipo flusso, Mezzo e SOLO Entrata OPPURE SOLO Uscita (mai entrambi).</t>
        </is>
      </c>
    </row>
    <row r="13" ht="40" customHeight="1">
      <c r="A13" s="5" t="inlineStr">
        <is>
          <t>INSERIMENTO</t>
        </is>
      </c>
      <c r="B13" s="6" t="inlineStr">
        <is>
          <t>Colonna ID Movimento</t>
        </is>
      </c>
      <c r="C13" s="7" t="inlineStr">
        <is>
          <t>Inserire un identificativo progressivo o un codice interno (es. MOV-001, MOV-002...). Il campo è libero ma deve essere univoco per riga.</t>
        </is>
      </c>
    </row>
    <row r="14" ht="40" customHeight="1">
      <c r="A14" s="8" t="inlineStr">
        <is>
          <t>INSERIMENTO</t>
        </is>
      </c>
      <c r="B14" s="9" t="inlineStr">
        <is>
          <t>Date (B, C, O)</t>
        </is>
      </c>
      <c r="C14" s="10" t="inlineStr">
        <is>
          <t>Inserire le date nel formato DD/MM/AAAA. La colonna B è la data del movimento, la C è la data valuta bancaria, la O è la scadenza del pagamento.</t>
        </is>
      </c>
    </row>
    <row r="15" ht="40" customHeight="1">
      <c r="A15" s="5" t="inlineStr">
        <is>
          <t>INSERIMENTO</t>
        </is>
      </c>
      <c r="B15" s="6" t="inlineStr">
        <is>
          <t>Entrata e Uscita (K, L)</t>
        </is>
      </c>
      <c r="C15" s="7" t="inlineStr">
        <is>
          <t>Inserire solo UNO dei due valori per riga. Se si inseriscono entrambi, la riga viene evidenziata in rosso come errore. Il Netto (M) è calcolato automaticamente.</t>
        </is>
      </c>
    </row>
    <row r="16" ht="40" customHeight="1">
      <c r="A16" s="8" t="inlineStr">
        <is>
          <t>INSERIMENTO</t>
        </is>
      </c>
      <c r="B16" s="9" t="inlineStr">
        <is>
          <t>Tipo flusso (I)</t>
        </is>
      </c>
      <c r="C16" s="10" t="inlineStr">
        <is>
          <t>Classificare ogni movimento come: Operativo (gestione corrente), Investimento (acquisti/vendite immobilizzazioni), Finanziamento (mutui, prestiti, apporti soci), Giroconto (trasferimenti interni).</t>
        </is>
      </c>
    </row>
    <row r="17" ht="40" customHeight="1">
      <c r="A17" s="5" t="inlineStr">
        <is>
          <t>INSERIMENTO</t>
        </is>
      </c>
      <c r="B17" s="6" t="inlineStr">
        <is>
          <t>Stato e Riconciliazione (N, S)</t>
        </is>
      </c>
      <c r="C17" s="7" t="inlineStr">
        <is>
          <t>Lo stato indica la fase del movimento. La colonna Riconciliato (S) indica se il movimento è stato verificato con l'estratto conto bancario. Impostare 'Sì' dopo la riconciliazione.</t>
        </is>
      </c>
    </row>
    <row r="18" ht="40" customHeight="1">
      <c r="A18" s="8" t="inlineStr">
        <is>
          <t>INSERIMENTO</t>
        </is>
      </c>
      <c r="B18" s="9" t="inlineStr">
        <is>
          <t>Giorni a scadenza (P)</t>
        </is>
      </c>
      <c r="C18" s="10" t="inlineStr">
        <is>
          <t>Questa colonna è calcolata automaticamente come differenza tra la data scadenza (O) e la data odierna. Valori negativi indicano scadenze già superate.</t>
        </is>
      </c>
    </row>
    <row r="19" ht="40" customHeight="1">
      <c r="A19" s="5" t="inlineStr">
        <is>
          <t>RENDICONTO</t>
        </is>
      </c>
      <c r="B19" s="6" t="inlineStr">
        <is>
          <t>Come leggere il rendiconto</t>
        </is>
      </c>
      <c r="C19" s="7" t="inlineStr">
        <is>
          <t>Il foglio Rendiconto aggrega automaticamente i movimenti del foglio Inserimento, filtrati per il periodo impostato in Parametri. I valori positivi (verde) indicano afflussi, i negativi (rosso) indicano deflussi.</t>
        </is>
      </c>
    </row>
    <row r="20" ht="40" customHeight="1">
      <c r="A20" s="8" t="inlineStr">
        <is>
          <t>RENDICONTO</t>
        </is>
      </c>
      <c r="B20" s="9" t="inlineStr">
        <is>
          <t>Sezione KPI</t>
        </is>
      </c>
      <c r="C20" s="10" t="inlineStr">
        <is>
          <t>La sezione KPI mostra i valori chiave: saldo iniziale, entrate operative, uscite operative, flusso operativo netto, investimenti, finanziamenti, variazione netta e saldo finale.</t>
        </is>
      </c>
    </row>
    <row r="21" ht="40" customHeight="1">
      <c r="A21" s="5" t="inlineStr">
        <is>
          <t>RENDICONTO</t>
        </is>
      </c>
      <c r="B21" s="6" t="inlineStr">
        <is>
          <t>Classificazione flussi</t>
        </is>
      </c>
      <c r="C21" s="7" t="inlineStr">
        <is>
          <t>Operativo: ricavi da clienti, pagamenti a fornitori, stipendi. Investimento: acquisto/vendita immobilizzazioni. Finanziamento: accensione/rimborso mutui, dividendi, apporti soci. Riferimento: art. 2423 e ss. Cod. Civ.</t>
        </is>
      </c>
    </row>
    <row r="22" ht="40" customHeight="1">
      <c r="A22" s="8" t="inlineStr">
        <is>
          <t>DASHBOARD</t>
        </is>
      </c>
      <c r="B22" s="9" t="inlineStr">
        <is>
          <t>Vista KPI</t>
        </is>
      </c>
      <c r="C22" s="10" t="inlineStr">
        <is>
          <t>La Dashboard mostra in formato visivo i principali indicatori. I riquadri colorati mostrano saldo, entrate, uscite, liquidità netta, scadenze urgenti e movimenti da verificare.</t>
        </is>
      </c>
    </row>
    <row r="23" ht="40" customHeight="1">
      <c r="A23" s="5" t="inlineStr">
        <is>
          <t>DASHBOARD</t>
        </is>
      </c>
      <c r="B23" s="6" t="inlineStr">
        <is>
          <t>Grafici</t>
        </is>
      </c>
      <c r="C23" s="7" t="inlineStr">
        <is>
          <t>Il grafico a colonne mostra entrate e uscite per categoria. Il grafico lineare mostra l'andamento del saldo nel periodo. I grafici si aggiornano automaticamente con i dati del foglio Inserimento.</t>
        </is>
      </c>
    </row>
    <row r="24" ht="40" customHeight="1">
      <c r="A24" s="8" t="inlineStr">
        <is>
          <t>NORMATIVA</t>
        </is>
      </c>
      <c r="B24" s="9" t="inlineStr">
        <is>
          <t>Riferimento civilistico</t>
        </is>
      </c>
      <c r="C24" s="10" t="inlineStr">
        <is>
          <t>Il rendiconto finanziario è disciplinato dall'art. 2423 e ss. del Codice Civile. Questo file è uno strumento di gestione interna e non sostituisce il prospetto ufficiale di bilancio.</t>
        </is>
      </c>
    </row>
    <row r="25" ht="40" customHeight="1">
      <c r="A25" s="5" t="inlineStr">
        <is>
          <t>NORMATIVA</t>
        </is>
      </c>
      <c r="B25" s="6" t="inlineStr">
        <is>
          <t>Fatturazione elettronica</t>
        </is>
      </c>
      <c r="C25" s="7" t="inlineStr">
        <is>
          <t>I movimenti di incasso e pagamento possono essere collegati alle fatture elettroniche transitate dal SDI. Il campo 'Collegamento documento' (R) può contenere il numero fattura o il riferimento SDI.</t>
        </is>
      </c>
    </row>
    <row r="26" ht="40" customHeight="1">
      <c r="A26" s="8" t="inlineStr">
        <is>
          <t>NORMATIVA</t>
        </is>
      </c>
      <c r="B26" s="9" t="inlineStr">
        <is>
          <t>GDPR</t>
        </is>
      </c>
      <c r="C26" s="10" t="inlineStr">
        <is>
          <t>Il file può contenere dati personali di clienti e fornitori. Ai sensi del GDPR (Reg. UE 2016/679) il file deve essere conservato in modo sicuro, con accesso limitato ai soggetti autorizzati.</t>
        </is>
      </c>
    </row>
    <row r="27" ht="40" customHeight="1">
      <c r="A27" s="5" t="inlineStr">
        <is>
          <t>PROTEZIONE</t>
        </is>
      </c>
      <c r="B27" s="6" t="inlineStr">
        <is>
          <t>Celle protette</t>
        </is>
      </c>
      <c r="C27" s="7" t="inlineStr">
        <is>
          <t>Le celle con formule (M, P nel foglio Inserimento; tutto il foglio Rendiconto) non devono essere modificate. Se si desidera proteggere il foglio, usare la funzione 'Proteggi foglio' di Excel.</t>
        </is>
      </c>
    </row>
    <row r="28" ht="40" customHeight="1">
      <c r="A28" s="8" t="inlineStr">
        <is>
          <t>PROTEZIONE</t>
        </is>
      </c>
      <c r="B28" s="9" t="inlineStr">
        <is>
          <t>Backup</t>
        </is>
      </c>
      <c r="C28" s="10" t="inlineStr">
        <is>
          <t>Si consiglia di eseguire una copia di backup del file a cadenza settimanale e di salvarlo su una posizione sicura (server aziendale o cloud con accesso controllato).</t>
        </is>
      </c>
    </row>
  </sheetData>
  <mergeCells count="3">
    <mergeCell ref="A1:C1"/>
    <mergeCell ref="A2:C2"/>
    <mergeCell ref="A3:C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45" customWidth="1" min="3" max="3"/>
  </cols>
  <sheetData>
    <row r="1" ht="38" customHeight="1">
      <c r="A1" s="1" t="inlineStr">
        <is>
          <t>Rendiconto Finanziario – Parametri e Configurazione</t>
        </is>
      </c>
    </row>
    <row r="2" ht="22" customHeight="1">
      <c r="A2" s="2" t="inlineStr">
        <is>
          <t>Configurazione aziendale e tabelle di classificazione – Aggiornato il 01/06/2026</t>
        </is>
      </c>
    </row>
    <row r="3" ht="18" customHeight="1">
      <c r="A3" s="3" t="inlineStr">
        <is>
          <t>Compilare le celle in giallo – Non modificare le celle con formule</t>
        </is>
      </c>
    </row>
    <row r="4" ht="22" customHeight="1">
      <c r="A4" s="11" t="inlineStr">
        <is>
          <t>SEZIONE A – Dati Azienda</t>
        </is>
      </c>
    </row>
    <row r="5" ht="30" customHeight="1">
      <c r="A5" s="4" t="inlineStr">
        <is>
          <t>Campo</t>
        </is>
      </c>
      <c r="B5" s="4" t="inlineStr">
        <is>
          <t>Valore</t>
        </is>
      </c>
      <c r="C5" s="4" t="inlineStr">
        <is>
          <t>Note / Controlli</t>
        </is>
      </c>
    </row>
    <row r="6" ht="22" customHeight="1">
      <c r="A6" s="12" t="inlineStr">
        <is>
          <t>Ragione Sociale</t>
        </is>
      </c>
      <c r="B6" s="13" t="inlineStr">
        <is>
          <t>Alfa Costruzioni Srl</t>
        </is>
      </c>
      <c r="C6" s="14" t="inlineStr">
        <is>
          <t>Denominazione legale dell'azienda</t>
        </is>
      </c>
    </row>
    <row r="7" ht="22" customHeight="1">
      <c r="A7" s="15" t="inlineStr">
        <is>
          <t>Partita IVA</t>
        </is>
      </c>
      <c r="B7" s="13" t="inlineStr">
        <is>
          <t>12345678901</t>
        </is>
      </c>
      <c r="C7" s="16" t="inlineStr">
        <is>
          <t>11 cifre numeriche, senza spazi</t>
        </is>
      </c>
    </row>
    <row r="8" ht="22" customHeight="1">
      <c r="A8" s="12" t="inlineStr">
        <is>
          <t>Codice Fiscale</t>
        </is>
      </c>
      <c r="B8" s="13" t="inlineStr">
        <is>
          <t>RSSMRC80A01H501Z</t>
        </is>
      </c>
      <c r="C8" s="14" t="inlineStr">
        <is>
          <t>16 caratteri alfanumerici</t>
        </is>
      </c>
    </row>
    <row r="9" ht="22" customHeight="1">
      <c r="A9" s="15" t="inlineStr">
        <is>
          <t>Indirizzo</t>
        </is>
      </c>
      <c r="B9" s="13" t="inlineStr">
        <is>
          <t>Via Roma, 15</t>
        </is>
      </c>
      <c r="C9" s="16" t="inlineStr">
        <is>
          <t>Sede legale</t>
        </is>
      </c>
    </row>
    <row r="10" ht="22" customHeight="1">
      <c r="A10" s="12" t="inlineStr">
        <is>
          <t>CAP</t>
        </is>
      </c>
      <c r="B10" s="13" t="inlineStr">
        <is>
          <t>20121</t>
        </is>
      </c>
      <c r="C10" s="14" t="inlineStr">
        <is>
          <t>Codice di avviamento postale</t>
        </is>
      </c>
    </row>
    <row r="11" ht="22" customHeight="1">
      <c r="A11" s="15" t="inlineStr">
        <is>
          <t>Comune</t>
        </is>
      </c>
      <c r="B11" s="13" t="inlineStr">
        <is>
          <t>Milano</t>
        </is>
      </c>
      <c r="C11" s="16" t="inlineStr">
        <is>
          <t>Comune sede legale</t>
        </is>
      </c>
    </row>
    <row r="12" ht="22" customHeight="1">
      <c r="A12" s="12" t="inlineStr">
        <is>
          <t>Provincia</t>
        </is>
      </c>
      <c r="B12" s="13" t="inlineStr">
        <is>
          <t>MI</t>
        </is>
      </c>
      <c r="C12" s="14" t="inlineStr">
        <is>
          <t>Sigla provincia</t>
        </is>
      </c>
    </row>
    <row r="13" ht="22" customHeight="1">
      <c r="A13" s="15" t="inlineStr">
        <is>
          <t>PEC</t>
        </is>
      </c>
      <c r="B13" s="13" t="inlineStr">
        <is>
          <t>alfacostruzioni@pec.it</t>
        </is>
      </c>
      <c r="C13" s="16" t="inlineStr">
        <is>
          <t>Posta Elettronica Certificata</t>
        </is>
      </c>
    </row>
    <row r="14" ht="22" customHeight="1">
      <c r="A14" s="12" t="inlineStr">
        <is>
          <t>Codice SDI</t>
        </is>
      </c>
      <c r="B14" s="13" t="inlineStr">
        <is>
          <t>ABCDE12</t>
        </is>
      </c>
      <c r="C14" s="14" t="inlineStr">
        <is>
          <t>7 caratteri per fatturazione elettronica</t>
        </is>
      </c>
    </row>
    <row r="15" ht="22" customHeight="1">
      <c r="A15" s="15" t="inlineStr">
        <is>
          <t>REA</t>
        </is>
      </c>
      <c r="B15" s="13" t="inlineStr">
        <is>
          <t>MI-1234567</t>
        </is>
      </c>
      <c r="C15" s="16" t="inlineStr">
        <is>
          <t>Repertorio Economico Amministrativo</t>
        </is>
      </c>
    </row>
    <row r="16" ht="22" customHeight="1">
      <c r="A16" s="12" t="inlineStr">
        <is>
          <t>N. Iscrizione CCIAA</t>
        </is>
      </c>
      <c r="B16" s="13" t="inlineStr">
        <is>
          <t>MI-1234567</t>
        </is>
      </c>
      <c r="C16" s="14" t="inlineStr">
        <is>
          <t>Camera di Commercio di Milano</t>
        </is>
      </c>
    </row>
    <row r="17" ht="22" customHeight="1">
      <c r="A17" s="15" t="inlineStr">
        <is>
          <t>Anno di Riferimento</t>
        </is>
      </c>
      <c r="B17" s="13" t="n">
        <v>2026</v>
      </c>
      <c r="C17" s="16" t="inlineStr">
        <is>
          <t>Anno fiscale/contabile</t>
        </is>
      </c>
    </row>
    <row r="18" ht="22" customHeight="1">
      <c r="A18" s="12" t="inlineStr">
        <is>
          <t>Saldo Iniziale Cassa (€)</t>
        </is>
      </c>
      <c r="B18" s="17" t="n">
        <v>5000</v>
      </c>
      <c r="C18" s="14" t="inlineStr">
        <is>
          <t>Saldo cassa alla data inizio periodo</t>
        </is>
      </c>
    </row>
    <row r="19" ht="22" customHeight="1">
      <c r="A19" s="15" t="inlineStr">
        <is>
          <t>Saldo Iniziale Banca (€)</t>
        </is>
      </c>
      <c r="B19" s="17" t="n">
        <v>45000</v>
      </c>
      <c r="C19" s="16" t="inlineStr">
        <is>
          <t>Saldo conto corrente alla data inizio periodo</t>
        </is>
      </c>
    </row>
    <row r="20" ht="22" customHeight="1">
      <c r="A20" s="12" t="inlineStr">
        <is>
          <t>Soglia Allerta Liquidità (€)</t>
        </is>
      </c>
      <c r="B20" s="17" t="n">
        <v>10000</v>
      </c>
      <c r="C20" s="14" t="inlineStr">
        <is>
          <t>Sotto questa soglia scatta l'allerta</t>
        </is>
      </c>
    </row>
    <row r="21" ht="22" customHeight="1">
      <c r="A21" s="15" t="inlineStr">
        <is>
          <t>Giorni Soglia Scadenza</t>
        </is>
      </c>
      <c r="B21" s="13" t="n">
        <v>7</v>
      </c>
      <c r="C21" s="16" t="inlineStr">
        <is>
          <t>Scadenze entro N giorni = urgenti</t>
        </is>
      </c>
    </row>
    <row r="22" ht="22" customHeight="1">
      <c r="A22" s="12" t="inlineStr">
        <is>
          <t>Data Inizio Periodo</t>
        </is>
      </c>
      <c r="B22" s="71" t="n">
        <v>46174.8834371875</v>
      </c>
      <c r="C22" s="14" t="inlineStr">
        <is>
          <t>Primo giorno del mese corrente</t>
        </is>
      </c>
    </row>
    <row r="23" ht="22" customHeight="1">
      <c r="A23" s="15" t="inlineStr">
        <is>
          <t>Data Fine Periodo</t>
        </is>
      </c>
      <c r="B23" s="71" t="n">
        <v>46203.8834371875</v>
      </c>
      <c r="C23" s="16" t="inlineStr">
        <is>
          <t>Ultimo giorno del mese corrente</t>
        </is>
      </c>
    </row>
    <row r="24"/>
    <row r="25" ht="22" customHeight="1">
      <c r="A25" s="11" t="inlineStr">
        <is>
          <t>SEZIONE B – Tabelle di Classificazione</t>
        </is>
      </c>
    </row>
    <row r="26" ht="24" customHeight="1">
      <c r="A26" s="19" t="inlineStr">
        <is>
          <t>Tipo Flusso</t>
        </is>
      </c>
      <c r="C26" s="19" t="inlineStr">
        <is>
          <t>Stato Movimento</t>
        </is>
      </c>
      <c r="E26" s="19" t="inlineStr">
        <is>
          <t>Mezzo</t>
        </is>
      </c>
      <c r="G26" s="19" t="inlineStr">
        <is>
          <t>Controparte Tipo</t>
        </is>
      </c>
    </row>
    <row r="27">
      <c r="A27" s="7" t="inlineStr">
        <is>
          <t>Operativo</t>
        </is>
      </c>
      <c r="C27" s="7" t="inlineStr">
        <is>
          <t>Da registrare</t>
        </is>
      </c>
      <c r="E27" s="7" t="inlineStr">
        <is>
          <t>Cassa</t>
        </is>
      </c>
      <c r="G27" s="7" t="inlineStr">
        <is>
          <t>Cliente</t>
        </is>
      </c>
    </row>
    <row r="28">
      <c r="A28" s="10" t="inlineStr">
        <is>
          <t>Investimento</t>
        </is>
      </c>
      <c r="C28" s="10" t="inlineStr">
        <is>
          <t>Registrato</t>
        </is>
      </c>
      <c r="E28" s="10" t="inlineStr">
        <is>
          <t>Banca</t>
        </is>
      </c>
      <c r="G28" s="10" t="inlineStr">
        <is>
          <t>Fornitore</t>
        </is>
      </c>
    </row>
    <row r="29">
      <c r="A29" s="7" t="inlineStr">
        <is>
          <t>Finanziamento</t>
        </is>
      </c>
      <c r="C29" s="7" t="inlineStr">
        <is>
          <t>Riconciliato</t>
        </is>
      </c>
      <c r="E29" s="7" t="inlineStr">
        <is>
          <t>Carta aziendale</t>
        </is>
      </c>
      <c r="G29" s="7" t="inlineStr">
        <is>
          <t>Banca</t>
        </is>
      </c>
    </row>
    <row r="30">
      <c r="A30" s="10" t="inlineStr">
        <is>
          <t>Giroconto</t>
        </is>
      </c>
      <c r="C30" s="10" t="inlineStr">
        <is>
          <t>Non confermato</t>
        </is>
      </c>
      <c r="E30" s="10" t="inlineStr">
        <is>
          <t>Bonifico</t>
        </is>
      </c>
      <c r="G30" s="10" t="inlineStr">
        <is>
          <t>Soci</t>
        </is>
      </c>
    </row>
    <row r="31">
      <c r="A31" s="7" t="inlineStr"/>
      <c r="C31" s="7" t="inlineStr"/>
      <c r="E31" s="7" t="inlineStr">
        <is>
          <t>RI.BA.</t>
        </is>
      </c>
      <c r="G31" s="7" t="inlineStr">
        <is>
          <t>Erario</t>
        </is>
      </c>
    </row>
    <row r="32">
      <c r="A32" s="10" t="inlineStr"/>
      <c r="C32" s="10" t="inlineStr"/>
      <c r="E32" s="10" t="inlineStr">
        <is>
          <t>SDD</t>
        </is>
      </c>
      <c r="G32" s="10" t="inlineStr">
        <is>
          <t>Altro</t>
        </is>
      </c>
    </row>
    <row r="33"/>
    <row r="34">
      <c r="A34" s="20" t="inlineStr">
        <is>
          <t>Valori Riconciliato</t>
        </is>
      </c>
      <c r="B34" s="21" t="inlineStr">
        <is>
          <t>Sì</t>
        </is>
      </c>
      <c r="C34" s="21" t="inlineStr">
        <is>
          <t>No</t>
        </is>
      </c>
    </row>
    <row r="35"/>
    <row r="36"/>
    <row r="37" ht="20" customHeight="1">
      <c r="A37" s="22" t="inlineStr">
        <is>
          <t>NOTA LEGALE E PRIVACY</t>
        </is>
      </c>
    </row>
    <row r="38" ht="18" customHeight="1">
      <c r="A38" s="23" t="inlineStr">
        <is>
          <t>Il file può contenere dati personali soggetti al GDPR (Regolamento UE 2016/679). Accesso riservato a soggetti autorizzati.</t>
        </is>
      </c>
      <c r="B38" s="42" t="n"/>
      <c r="C38" s="43" t="n"/>
    </row>
    <row r="39" ht="18" customHeight="1">
      <c r="A39" s="23" t="inlineStr">
        <is>
          <t>La Partita IVA deve essere di 11 cifre numeriche. Il Codice SDI deve essere di 7 caratteri alfanumerici.</t>
        </is>
      </c>
      <c r="B39" s="42" t="n"/>
      <c r="C39" s="43" t="n"/>
    </row>
    <row r="40" ht="18" customHeight="1">
      <c r="A40" s="23" t="inlineStr">
        <is>
          <t>I dati anagrafici inseriti sono utilizzati esclusivamente per la reportistica interna e non vengono trasmessi automaticamente.</t>
        </is>
      </c>
      <c r="B40" s="42" t="n"/>
      <c r="C40" s="43" t="n"/>
    </row>
    <row r="41" ht="18" customHeight="1">
      <c r="A41" s="23" t="inlineStr">
        <is>
          <t>Si consiglia di proteggere il file con password e di eseguire backup periodici in posizione sicura.</t>
        </is>
      </c>
      <c r="B41" s="42" t="n"/>
      <c r="C41" s="43" t="n"/>
    </row>
  </sheetData>
  <mergeCells count="10">
    <mergeCell ref="A1:G1"/>
    <mergeCell ref="A2:G2"/>
    <mergeCell ref="A3:G3"/>
    <mergeCell ref="A4:C4"/>
    <mergeCell ref="A25:G25"/>
    <mergeCell ref="A37:C37"/>
    <mergeCell ref="A38:C38"/>
    <mergeCell ref="A39:C39"/>
    <mergeCell ref="A40:C40"/>
    <mergeCell ref="A41:C4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32" customWidth="1" min="4" max="4"/>
    <col width="26" customWidth="1" min="5" max="5"/>
    <col width="16" customWidth="1" min="6" max="6"/>
    <col width="20" customWidth="1" min="7" max="7"/>
    <col width="22" customWidth="1" min="8" max="8"/>
    <col width="14" customWidth="1" min="9" max="9"/>
    <col width="12" customWidth="1" min="10" max="10"/>
    <col width="14" customWidth="1" min="11" max="11"/>
    <col width="14" customWidth="1" min="12" max="12"/>
    <col width="14" customWidth="1" min="13" max="13"/>
    <col width="16" customWidth="1" min="14" max="14"/>
    <col width="12" customWidth="1" min="15" max="15"/>
    <col width="12" customWidth="1" min="16" max="16"/>
    <col width="28" customWidth="1" min="17" max="17"/>
    <col width="30" customWidth="1" min="18" max="18"/>
    <col width="12" customWidth="1" min="19" max="19"/>
  </cols>
  <sheetData>
    <row r="1" ht="38" customHeight="1">
      <c r="A1" s="1" t="inlineStr">
        <is>
          <t>Rendiconto Finanziario – Inserimento Movimenti</t>
        </is>
      </c>
    </row>
    <row r="2" ht="22" customHeight="1">
      <c r="A2" s="2" t="inlineStr">
        <is>
          <t>Registro operativo entrate/uscite – Periodo di riferimento da Parametri – Aggiornato il 01/06/2026</t>
        </is>
      </c>
    </row>
    <row r="3" ht="18" customHeight="1">
      <c r="A3" s="3" t="inlineStr">
        <is>
          <t>Celle gialle = input utente | Inserire SOLO Entrata OPPURE SOLO Uscita per riga | Date nel formato DD/MM/AAAA</t>
        </is>
      </c>
    </row>
    <row r="4" ht="30" customHeight="1">
      <c r="A4" s="4" t="inlineStr">
        <is>
          <t>ID Movimento</t>
        </is>
      </c>
      <c r="B4" s="4" t="inlineStr">
        <is>
          <t>Data</t>
        </is>
      </c>
      <c r="C4" s="4" t="inlineStr">
        <is>
          <t>Data Valuta</t>
        </is>
      </c>
      <c r="D4" s="4" t="inlineStr">
        <is>
          <t>Descrizione</t>
        </is>
      </c>
      <c r="E4" s="4" t="inlineStr">
        <is>
          <t>Controparte</t>
        </is>
      </c>
      <c r="F4" s="4" t="inlineStr">
        <is>
          <t>Tipo Controparte</t>
        </is>
      </c>
      <c r="G4" s="4" t="inlineStr">
        <is>
          <t>Categoria</t>
        </is>
      </c>
      <c r="H4" s="4" t="inlineStr">
        <is>
          <t>Sottocategoria</t>
        </is>
      </c>
      <c r="I4" s="4" t="inlineStr">
        <is>
          <t>Tipo Flusso</t>
        </is>
      </c>
      <c r="J4" s="4" t="inlineStr">
        <is>
          <t>Mezzo</t>
        </is>
      </c>
      <c r="K4" s="4" t="inlineStr">
        <is>
          <t>Entrata (€)</t>
        </is>
      </c>
      <c r="L4" s="4" t="inlineStr">
        <is>
          <t>Uscita (€)</t>
        </is>
      </c>
      <c r="M4" s="4" t="inlineStr">
        <is>
          <t>Netto (€)</t>
        </is>
      </c>
      <c r="N4" s="4" t="inlineStr">
        <is>
          <t>Stato</t>
        </is>
      </c>
      <c r="O4" s="4" t="inlineStr">
        <is>
          <t>Scadenza</t>
        </is>
      </c>
      <c r="P4" s="4" t="inlineStr">
        <is>
          <t>Giorni a Scad.</t>
        </is>
      </c>
      <c r="Q4" s="4" t="inlineStr">
        <is>
          <t>Note</t>
        </is>
      </c>
      <c r="R4" s="4" t="inlineStr">
        <is>
          <t>Collegamento Doc.</t>
        </is>
      </c>
      <c r="S4" s="4" t="inlineStr">
        <is>
          <t>Riconciliato</t>
        </is>
      </c>
    </row>
    <row r="5" ht="20" customHeight="1">
      <c r="A5" s="13" t="inlineStr">
        <is>
          <t>MOV-001</t>
        </is>
      </c>
      <c r="B5" s="71" t="n">
        <v>46154.8834371875</v>
      </c>
      <c r="C5" s="71" t="n">
        <v>46155.8834371875</v>
      </c>
      <c r="D5" s="13" t="inlineStr">
        <is>
          <t>Incasso fattura cliente Rossi Srl</t>
        </is>
      </c>
      <c r="E5" s="13" t="inlineStr">
        <is>
          <t>Rossi Srl</t>
        </is>
      </c>
      <c r="F5" s="13" t="inlineStr">
        <is>
          <t>Cliente</t>
        </is>
      </c>
      <c r="G5" s="13" t="inlineStr">
        <is>
          <t>Vendite prodotti</t>
        </is>
      </c>
      <c r="H5" s="13" t="inlineStr">
        <is>
          <t>Prodotti finiti</t>
        </is>
      </c>
      <c r="I5" s="13" t="inlineStr">
        <is>
          <t>Operativo</t>
        </is>
      </c>
      <c r="J5" s="13" t="inlineStr">
        <is>
          <t>Bonifico</t>
        </is>
      </c>
      <c r="K5" s="17" t="n">
        <v>12500</v>
      </c>
      <c r="L5" s="17" t="n"/>
      <c r="M5" s="24">
        <f>IF(AND(K5="",L5=""),"",IF(K5="",-L5,K5))</f>
        <v/>
      </c>
      <c r="N5" s="13" t="inlineStr">
        <is>
          <t>Riconciliato</t>
        </is>
      </c>
      <c r="O5" s="71" t="n">
        <v>46174.8834371875</v>
      </c>
      <c r="P5" s="7">
        <f>IF(O5="","",O5-TODAY())</f>
        <v/>
      </c>
      <c r="Q5" s="13" t="inlineStr"/>
      <c r="R5" s="13" t="inlineStr"/>
      <c r="S5" s="13" t="inlineStr">
        <is>
          <t>No</t>
        </is>
      </c>
    </row>
    <row r="6" ht="20" customHeight="1">
      <c r="A6" s="13" t="inlineStr">
        <is>
          <t>MOV-002</t>
        </is>
      </c>
      <c r="B6" s="71" t="n">
        <v>46156.8834371875</v>
      </c>
      <c r="C6" s="71" t="n">
        <v>46157.8834371875</v>
      </c>
      <c r="D6" s="13" t="inlineStr">
        <is>
          <t>Pagamento fornitore Bianchi Spa</t>
        </is>
      </c>
      <c r="E6" s="13" t="inlineStr">
        <is>
          <t>Bianchi Spa</t>
        </is>
      </c>
      <c r="F6" s="13" t="inlineStr">
        <is>
          <t>Fornitore</t>
        </is>
      </c>
      <c r="G6" s="13" t="inlineStr">
        <is>
          <t>Acquisti materie prime</t>
        </is>
      </c>
      <c r="H6" s="13" t="inlineStr">
        <is>
          <t>Materie prime</t>
        </is>
      </c>
      <c r="I6" s="13" t="inlineStr">
        <is>
          <t>Operativo</t>
        </is>
      </c>
      <c r="J6" s="13" t="inlineStr">
        <is>
          <t>Bonifico</t>
        </is>
      </c>
      <c r="K6" s="17" t="n"/>
      <c r="L6" s="17" t="n">
        <v>4800</v>
      </c>
      <c r="M6" s="25">
        <f>IF(AND(K6="",L6=""),"",IF(K6="",-L6,K6))</f>
        <v/>
      </c>
      <c r="N6" s="13" t="inlineStr">
        <is>
          <t>Riconciliato</t>
        </is>
      </c>
      <c r="O6" s="71" t="n">
        <v>46169.8834371875</v>
      </c>
      <c r="P6" s="10">
        <f>IF(O6="","",O6-TODAY())</f>
        <v/>
      </c>
      <c r="Q6" s="13" t="inlineStr"/>
      <c r="R6" s="13" t="inlineStr"/>
      <c r="S6" s="13" t="inlineStr">
        <is>
          <t>No</t>
        </is>
      </c>
    </row>
    <row r="7" ht="20" customHeight="1">
      <c r="A7" s="13" t="inlineStr">
        <is>
          <t>MOV-003</t>
        </is>
      </c>
      <c r="B7" s="71" t="n">
        <v>46159.8834371875</v>
      </c>
      <c r="C7" s="71" t="n">
        <v>46160.8834371875</v>
      </c>
      <c r="D7" s="13" t="inlineStr">
        <is>
          <t>Stipendi dipendenti mese corrente</t>
        </is>
      </c>
      <c r="E7" s="13" t="inlineStr">
        <is>
          <t>Personale interno</t>
        </is>
      </c>
      <c r="F7" s="13" t="inlineStr">
        <is>
          <t>Altro</t>
        </is>
      </c>
      <c r="G7" s="13" t="inlineStr">
        <is>
          <t>Costo personale</t>
        </is>
      </c>
      <c r="H7" s="13" t="inlineStr">
        <is>
          <t>Stipendi</t>
        </is>
      </c>
      <c r="I7" s="13" t="inlineStr">
        <is>
          <t>Operativo</t>
        </is>
      </c>
      <c r="J7" s="13" t="inlineStr">
        <is>
          <t>Bonifico</t>
        </is>
      </c>
      <c r="K7" s="17" t="n"/>
      <c r="L7" s="17" t="n">
        <v>18200</v>
      </c>
      <c r="M7" s="24">
        <f>IF(AND(K7="",L7=""),"",IF(K7="",-L7,K7))</f>
        <v/>
      </c>
      <c r="N7" s="13" t="inlineStr">
        <is>
          <t>Riconciliato</t>
        </is>
      </c>
      <c r="O7" s="71" t="n">
        <v>46159.8834371875</v>
      </c>
      <c r="P7" s="7">
        <f>IF(O7="","",O7-TODAY())</f>
        <v/>
      </c>
      <c r="Q7" s="13" t="inlineStr"/>
      <c r="R7" s="13" t="inlineStr"/>
      <c r="S7" s="13" t="inlineStr">
        <is>
          <t>No</t>
        </is>
      </c>
    </row>
    <row r="8" ht="20" customHeight="1">
      <c r="A8" s="13" t="inlineStr">
        <is>
          <t>MOV-004</t>
        </is>
      </c>
      <c r="B8" s="71" t="n">
        <v>46162.8834371875</v>
      </c>
      <c r="C8" s="71" t="n">
        <v>46162.8834371875</v>
      </c>
      <c r="D8" s="13" t="inlineStr">
        <is>
          <t>Incasso acconto commessa 2024-045</t>
        </is>
      </c>
      <c r="E8" s="13" t="inlineStr">
        <is>
          <t>Costruzioni Verdi Srl</t>
        </is>
      </c>
      <c r="F8" s="13" t="inlineStr">
        <is>
          <t>Cliente</t>
        </is>
      </c>
      <c r="G8" s="13" t="inlineStr">
        <is>
          <t>Prestazioni servizi</t>
        </is>
      </c>
      <c r="H8" s="13" t="inlineStr">
        <is>
          <t>Commesse edili</t>
        </is>
      </c>
      <c r="I8" s="13" t="inlineStr">
        <is>
          <t>Operativo</t>
        </is>
      </c>
      <c r="J8" s="13" t="inlineStr">
        <is>
          <t>Bonifico</t>
        </is>
      </c>
      <c r="K8" s="17" t="n">
        <v>35000</v>
      </c>
      <c r="L8" s="17" t="n"/>
      <c r="M8" s="25">
        <f>IF(AND(K8="",L8=""),"",IF(K8="",-L8,K8))</f>
        <v/>
      </c>
      <c r="N8" s="13" t="inlineStr">
        <is>
          <t>Registrato</t>
        </is>
      </c>
      <c r="O8" s="71" t="n">
        <v>46179.8834371875</v>
      </c>
      <c r="P8" s="10">
        <f>IF(O8="","",O8-TODAY())</f>
        <v/>
      </c>
      <c r="Q8" s="13" t="inlineStr"/>
      <c r="R8" s="13" t="inlineStr"/>
      <c r="S8" s="13" t="inlineStr">
        <is>
          <t>No</t>
        </is>
      </c>
    </row>
    <row r="9" ht="20" customHeight="1">
      <c r="A9" s="13" t="inlineStr">
        <is>
          <t>MOV-005</t>
        </is>
      </c>
      <c r="B9" s="71" t="n">
        <v>46164.8834371875</v>
      </c>
      <c r="C9" s="71" t="n">
        <v>46165.8834371875</v>
      </c>
      <c r="D9" s="13" t="inlineStr">
        <is>
          <t>Acquisto attrezzatura cantiere</t>
        </is>
      </c>
      <c r="E9" s="13" t="inlineStr">
        <is>
          <t>Ferramenta Esposito</t>
        </is>
      </c>
      <c r="F9" s="13" t="inlineStr">
        <is>
          <t>Fornitore</t>
        </is>
      </c>
      <c r="G9" s="13" t="inlineStr">
        <is>
          <t>Investimenti</t>
        </is>
      </c>
      <c r="H9" s="13" t="inlineStr">
        <is>
          <t>Attrezzatura</t>
        </is>
      </c>
      <c r="I9" s="13" t="inlineStr">
        <is>
          <t>Investimento</t>
        </is>
      </c>
      <c r="J9" s="13" t="inlineStr">
        <is>
          <t>Banca</t>
        </is>
      </c>
      <c r="K9" s="17" t="n"/>
      <c r="L9" s="17" t="n">
        <v>6750</v>
      </c>
      <c r="M9" s="24">
        <f>IF(AND(K9="",L9=""),"",IF(K9="",-L9,K9))</f>
        <v/>
      </c>
      <c r="N9" s="13" t="inlineStr">
        <is>
          <t>Riconciliato</t>
        </is>
      </c>
      <c r="O9" s="71" t="n">
        <v>46164.8834371875</v>
      </c>
      <c r="P9" s="7">
        <f>IF(O9="","",O9-TODAY())</f>
        <v/>
      </c>
      <c r="Q9" s="13" t="inlineStr"/>
      <c r="R9" s="13" t="inlineStr"/>
      <c r="S9" s="13" t="inlineStr">
        <is>
          <t>No</t>
        </is>
      </c>
    </row>
    <row r="10" ht="20" customHeight="1">
      <c r="A10" s="13" t="inlineStr">
        <is>
          <t>MOV-006</t>
        </is>
      </c>
      <c r="B10" s="71" t="n">
        <v>46166.8834371875</v>
      </c>
      <c r="C10" s="71" t="n">
        <v>46167.8834371875</v>
      </c>
      <c r="D10" s="13" t="inlineStr">
        <is>
          <t>Rimborso rata mutuo bancario</t>
        </is>
      </c>
      <c r="E10" s="13" t="inlineStr">
        <is>
          <t>Banca Nazionale Lavoro</t>
        </is>
      </c>
      <c r="F10" s="13" t="inlineStr">
        <is>
          <t>Banca</t>
        </is>
      </c>
      <c r="G10" s="13" t="inlineStr">
        <is>
          <t>Finanziamenti</t>
        </is>
      </c>
      <c r="H10" s="13" t="inlineStr">
        <is>
          <t>Mutuo ipotecario</t>
        </is>
      </c>
      <c r="I10" s="13" t="inlineStr">
        <is>
          <t>Finanziamento</t>
        </is>
      </c>
      <c r="J10" s="13" t="inlineStr">
        <is>
          <t>Bonifico</t>
        </is>
      </c>
      <c r="K10" s="17" t="n"/>
      <c r="L10" s="17" t="n">
        <v>2850</v>
      </c>
      <c r="M10" s="25">
        <f>IF(AND(K10="",L10=""),"",IF(K10="",-L10,K10))</f>
        <v/>
      </c>
      <c r="N10" s="13" t="inlineStr">
        <is>
          <t>Riconciliato</t>
        </is>
      </c>
      <c r="O10" s="71" t="n">
        <v>46166.8834371875</v>
      </c>
      <c r="P10" s="10">
        <f>IF(O10="","",O10-TODAY())</f>
        <v/>
      </c>
      <c r="Q10" s="13" t="inlineStr"/>
      <c r="R10" s="13" t="inlineStr"/>
      <c r="S10" s="13" t="inlineStr">
        <is>
          <t>No</t>
        </is>
      </c>
    </row>
    <row r="11" ht="20" customHeight="1">
      <c r="A11" s="13" t="inlineStr">
        <is>
          <t>MOV-007</t>
        </is>
      </c>
      <c r="B11" s="71" t="n">
        <v>46167.8834371875</v>
      </c>
      <c r="C11" s="71" t="n">
        <v>46167.8834371875</v>
      </c>
      <c r="D11" s="13" t="inlineStr">
        <is>
          <t>Incasso RI.BA. cliente Neri Trading</t>
        </is>
      </c>
      <c r="E11" s="13" t="inlineStr">
        <is>
          <t>Neri Trading Srl</t>
        </is>
      </c>
      <c r="F11" s="13" t="inlineStr">
        <is>
          <t>Cliente</t>
        </is>
      </c>
      <c r="G11" s="13" t="inlineStr">
        <is>
          <t>Vendite prodotti</t>
        </is>
      </c>
      <c r="H11" s="13" t="inlineStr">
        <is>
          <t>Prodotti semilavorati</t>
        </is>
      </c>
      <c r="I11" s="13" t="inlineStr">
        <is>
          <t>Operativo</t>
        </is>
      </c>
      <c r="J11" s="13" t="inlineStr">
        <is>
          <t>RI.BA.</t>
        </is>
      </c>
      <c r="K11" s="17" t="n">
        <v>8900</v>
      </c>
      <c r="L11" s="17" t="n"/>
      <c r="M11" s="24">
        <f>IF(AND(K11="",L11=""),"",IF(K11="",-L11,K11))</f>
        <v/>
      </c>
      <c r="N11" s="13" t="inlineStr">
        <is>
          <t>Registrato</t>
        </is>
      </c>
      <c r="O11" s="71" t="n">
        <v>46177.8834371875</v>
      </c>
      <c r="P11" s="7">
        <f>IF(O11="","",O11-TODAY())</f>
        <v/>
      </c>
      <c r="Q11" s="13" t="inlineStr"/>
      <c r="R11" s="13" t="inlineStr"/>
      <c r="S11" s="13" t="inlineStr">
        <is>
          <t>No</t>
        </is>
      </c>
    </row>
    <row r="12" ht="20" customHeight="1">
      <c r="A12" s="13" t="inlineStr">
        <is>
          <t>MOV-008</t>
        </is>
      </c>
      <c r="B12" s="71" t="n">
        <v>46169.8834371875</v>
      </c>
      <c r="C12" s="71" t="n">
        <v>46170.8834371875</v>
      </c>
      <c r="D12" s="13" t="inlineStr">
        <is>
          <t>Pagamento utenze ufficio</t>
        </is>
      </c>
      <c r="E12" s="13" t="inlineStr">
        <is>
          <t>Enel Energia Spa</t>
        </is>
      </c>
      <c r="F12" s="13" t="inlineStr">
        <is>
          <t>Fornitore</t>
        </is>
      </c>
      <c r="G12" s="13" t="inlineStr">
        <is>
          <t>Costi generali</t>
        </is>
      </c>
      <c r="H12" s="13" t="inlineStr">
        <is>
          <t>Utenze</t>
        </is>
      </c>
      <c r="I12" s="13" t="inlineStr">
        <is>
          <t>Operativo</t>
        </is>
      </c>
      <c r="J12" s="13" t="inlineStr">
        <is>
          <t>SDD</t>
        </is>
      </c>
      <c r="K12" s="17" t="n"/>
      <c r="L12" s="17" t="n">
        <v>420</v>
      </c>
      <c r="M12" s="25">
        <f>IF(AND(K12="",L12=""),"",IF(K12="",-L12,K12))</f>
        <v/>
      </c>
      <c r="N12" s="13" t="inlineStr">
        <is>
          <t>Riconciliato</t>
        </is>
      </c>
      <c r="O12" s="71" t="n">
        <v>46169.8834371875</v>
      </c>
      <c r="P12" s="10">
        <f>IF(O12="","",O12-TODAY())</f>
        <v/>
      </c>
      <c r="Q12" s="13" t="inlineStr"/>
      <c r="R12" s="13" t="inlineStr"/>
      <c r="S12" s="13" t="inlineStr">
        <is>
          <t>No</t>
        </is>
      </c>
    </row>
    <row r="13" ht="20" customHeight="1">
      <c r="A13" s="13" t="inlineStr">
        <is>
          <t>MOV-009</t>
        </is>
      </c>
      <c r="B13" s="71" t="n">
        <v>46170.8834371875</v>
      </c>
      <c r="C13" s="71" t="n">
        <v>46171.8834371875</v>
      </c>
      <c r="D13" s="13" t="inlineStr">
        <is>
          <t>Versamento cassa in banca</t>
        </is>
      </c>
      <c r="E13" s="13" t="inlineStr">
        <is>
          <t>Banca interna</t>
        </is>
      </c>
      <c r="F13" s="13" t="inlineStr">
        <is>
          <t>Banca</t>
        </is>
      </c>
      <c r="G13" s="13" t="inlineStr">
        <is>
          <t>Giroconto</t>
        </is>
      </c>
      <c r="H13" s="13" t="inlineStr">
        <is>
          <t>Trasf. cassa-banca</t>
        </is>
      </c>
      <c r="I13" s="13" t="inlineStr">
        <is>
          <t>Giroconto</t>
        </is>
      </c>
      <c r="J13" s="13" t="inlineStr">
        <is>
          <t>Cassa</t>
        </is>
      </c>
      <c r="K13" s="17" t="n"/>
      <c r="L13" s="17" t="n">
        <v>2000</v>
      </c>
      <c r="M13" s="24">
        <f>IF(AND(K13="",L13=""),"",IF(K13="",-L13,K13))</f>
        <v/>
      </c>
      <c r="N13" s="13" t="inlineStr">
        <is>
          <t>Riconciliato</t>
        </is>
      </c>
      <c r="O13" s="71" t="n">
        <v>46170.8834371875</v>
      </c>
      <c r="P13" s="7">
        <f>IF(O13="","",O13-TODAY())</f>
        <v/>
      </c>
      <c r="Q13" s="13" t="inlineStr"/>
      <c r="R13" s="13" t="inlineStr"/>
      <c r="S13" s="13" t="inlineStr">
        <is>
          <t>No</t>
        </is>
      </c>
    </row>
    <row r="14" ht="20" customHeight="1">
      <c r="A14" s="13" t="inlineStr">
        <is>
          <t>MOV-010</t>
        </is>
      </c>
      <c r="B14" s="71" t="n">
        <v>46171.8834371875</v>
      </c>
      <c r="C14" s="71" t="n">
        <v>46171.8834371875</v>
      </c>
      <c r="D14" s="13" t="inlineStr">
        <is>
          <t>Incasso parcella consulenza</t>
        </is>
      </c>
      <c r="E14" s="13" t="inlineStr">
        <is>
          <t>Studio Marini Associati</t>
        </is>
      </c>
      <c r="F14" s="13" t="inlineStr">
        <is>
          <t>Cliente</t>
        </is>
      </c>
      <c r="G14" s="13" t="inlineStr">
        <is>
          <t>Prestazioni servizi</t>
        </is>
      </c>
      <c r="H14" s="13" t="inlineStr">
        <is>
          <t>Consulenza</t>
        </is>
      </c>
      <c r="I14" s="13" t="inlineStr">
        <is>
          <t>Operativo</t>
        </is>
      </c>
      <c r="J14" s="13" t="inlineStr">
        <is>
          <t>Bonifico</t>
        </is>
      </c>
      <c r="K14" s="17" t="n">
        <v>5500</v>
      </c>
      <c r="L14" s="17" t="n"/>
      <c r="M14" s="25">
        <f>IF(AND(K14="",L14=""),"",IF(K14="",-L14,K14))</f>
        <v/>
      </c>
      <c r="N14" s="13" t="inlineStr">
        <is>
          <t>Registrato</t>
        </is>
      </c>
      <c r="O14" s="71" t="n">
        <v>46184.8834371875</v>
      </c>
      <c r="P14" s="10">
        <f>IF(O14="","",O14-TODAY())</f>
        <v/>
      </c>
      <c r="Q14" s="13" t="inlineStr"/>
      <c r="R14" s="13" t="inlineStr"/>
      <c r="S14" s="13" t="inlineStr">
        <is>
          <t>No</t>
        </is>
      </c>
    </row>
    <row r="15" ht="20" customHeight="1">
      <c r="A15" s="13" t="inlineStr">
        <is>
          <t>MOV-011</t>
        </is>
      </c>
      <c r="B15" s="71" t="n">
        <v>46172.8834371875</v>
      </c>
      <c r="C15" s="71" t="n">
        <v>46172.8834371875</v>
      </c>
      <c r="D15" s="13" t="inlineStr">
        <is>
          <t>Pagamento assicurazione polizza multirischio</t>
        </is>
      </c>
      <c r="E15" s="13" t="inlineStr">
        <is>
          <t>Generali Italia Spa</t>
        </is>
      </c>
      <c r="F15" s="13" t="inlineStr">
        <is>
          <t>Fornitore</t>
        </is>
      </c>
      <c r="G15" s="13" t="inlineStr">
        <is>
          <t>Costi generali</t>
        </is>
      </c>
      <c r="H15" s="13" t="inlineStr">
        <is>
          <t>Assicurazioni</t>
        </is>
      </c>
      <c r="I15" s="13" t="inlineStr">
        <is>
          <t>Operativo</t>
        </is>
      </c>
      <c r="J15" s="13" t="inlineStr">
        <is>
          <t>Bonifico</t>
        </is>
      </c>
      <c r="K15" s="17" t="n"/>
      <c r="L15" s="17" t="n">
        <v>1850</v>
      </c>
      <c r="M15" s="24">
        <f>IF(AND(K15="",L15=""),"",IF(K15="",-L15,K15))</f>
        <v/>
      </c>
      <c r="N15" s="13" t="inlineStr">
        <is>
          <t>Da registrare</t>
        </is>
      </c>
      <c r="O15" s="71" t="n">
        <v>46204.8834371875</v>
      </c>
      <c r="P15" s="7">
        <f>IF(O15="","",O15-TODAY())</f>
        <v/>
      </c>
      <c r="Q15" s="13" t="inlineStr"/>
      <c r="R15" s="13" t="inlineStr"/>
      <c r="S15" s="13" t="inlineStr">
        <is>
          <t>No</t>
        </is>
      </c>
    </row>
    <row r="16" ht="20" customHeight="1">
      <c r="A16" s="13" t="inlineStr">
        <is>
          <t>MOV-012</t>
        </is>
      </c>
      <c r="B16" s="71" t="n">
        <v>46173.8834371875</v>
      </c>
      <c r="C16" s="71" t="n">
        <v>46173.8834371875</v>
      </c>
      <c r="D16" s="13" t="inlineStr">
        <is>
          <t>Finanziamento soci per liquidità</t>
        </is>
      </c>
      <c r="E16" s="13" t="inlineStr">
        <is>
          <t>Soci – Gruppo Alfa</t>
        </is>
      </c>
      <c r="F16" s="13" t="inlineStr">
        <is>
          <t>Soci</t>
        </is>
      </c>
      <c r="G16" s="13" t="inlineStr">
        <is>
          <t>Apporti soci</t>
        </is>
      </c>
      <c r="H16" s="13" t="inlineStr">
        <is>
          <t>Finanziamento soci</t>
        </is>
      </c>
      <c r="I16" s="13" t="inlineStr">
        <is>
          <t>Finanziamento</t>
        </is>
      </c>
      <c r="J16" s="13" t="inlineStr">
        <is>
          <t>Bonifico</t>
        </is>
      </c>
      <c r="K16" s="17" t="n">
        <v>20000</v>
      </c>
      <c r="L16" s="17" t="n"/>
      <c r="M16" s="25">
        <f>IF(AND(K16="",L16=""),"",IF(K16="",-L16,K16))</f>
        <v/>
      </c>
      <c r="N16" s="13" t="inlineStr">
        <is>
          <t>Da registrare</t>
        </is>
      </c>
      <c r="O16" s="71" t="n">
        <v>46264.8834371875</v>
      </c>
      <c r="P16" s="10">
        <f>IF(O16="","",O16-TODAY())</f>
        <v/>
      </c>
      <c r="Q16" s="13" t="inlineStr"/>
      <c r="R16" s="13" t="inlineStr"/>
      <c r="S16" s="13" t="inlineStr">
        <is>
          <t>No</t>
        </is>
      </c>
    </row>
    <row r="17" ht="20" customHeight="1">
      <c r="A17" s="13" t="inlineStr">
        <is>
          <t>MOV-013</t>
        </is>
      </c>
      <c r="B17" s="71" t="n">
        <v>46174.8834371875</v>
      </c>
      <c r="C17" s="71" t="n">
        <v>46174.8834371875</v>
      </c>
      <c r="D17" s="13" t="inlineStr">
        <is>
          <t>Acquisto software gestionale ERP</t>
        </is>
      </c>
      <c r="E17" s="13" t="inlineStr">
        <is>
          <t>TechSoft Italia Srl</t>
        </is>
      </c>
      <c r="F17" s="13" t="inlineStr">
        <is>
          <t>Fornitore</t>
        </is>
      </c>
      <c r="G17" s="13" t="inlineStr">
        <is>
          <t>Investimenti</t>
        </is>
      </c>
      <c r="H17" s="13" t="inlineStr">
        <is>
          <t>Software e licenze</t>
        </is>
      </c>
      <c r="I17" s="13" t="inlineStr">
        <is>
          <t>Investimento</t>
        </is>
      </c>
      <c r="J17" s="13" t="inlineStr">
        <is>
          <t>Bonifico</t>
        </is>
      </c>
      <c r="K17" s="17" t="n"/>
      <c r="L17" s="17" t="n">
        <v>9800</v>
      </c>
      <c r="M17" s="24">
        <f>IF(AND(K17="",L17=""),"",IF(K17="",-L17,K17))</f>
        <v/>
      </c>
      <c r="N17" s="13" t="inlineStr">
        <is>
          <t>Da registrare</t>
        </is>
      </c>
      <c r="O17" s="71" t="n">
        <v>46189.8834371875</v>
      </c>
      <c r="P17" s="7">
        <f>IF(O17="","",O17-TODAY())</f>
        <v/>
      </c>
      <c r="Q17" s="13" t="inlineStr"/>
      <c r="R17" s="13" t="inlineStr"/>
      <c r="S17" s="13" t="inlineStr">
        <is>
          <t>No</t>
        </is>
      </c>
    </row>
    <row r="18" ht="20" customHeight="1">
      <c r="A18" s="13" t="inlineStr">
        <is>
          <t>MOV-014</t>
        </is>
      </c>
      <c r="B18" s="71" t="n">
        <v>46176.8834371875</v>
      </c>
      <c r="C18" s="71" t="n">
        <v>46177.8834371875</v>
      </c>
      <c r="D18" s="13" t="inlineStr">
        <is>
          <t>Incasso fattura cliente Lombardi &amp; C.</t>
        </is>
      </c>
      <c r="E18" s="13" t="inlineStr">
        <is>
          <t>Lombardi &amp; C. Snc</t>
        </is>
      </c>
      <c r="F18" s="13" t="inlineStr">
        <is>
          <t>Cliente</t>
        </is>
      </c>
      <c r="G18" s="13" t="inlineStr">
        <is>
          <t>Vendite prodotti</t>
        </is>
      </c>
      <c r="H18" s="13" t="inlineStr">
        <is>
          <t>Prodotti finiti</t>
        </is>
      </c>
      <c r="I18" s="13" t="inlineStr">
        <is>
          <t>Operativo</t>
        </is>
      </c>
      <c r="J18" s="13" t="inlineStr">
        <is>
          <t>Bonifico</t>
        </is>
      </c>
      <c r="K18" s="17" t="n">
        <v>7200</v>
      </c>
      <c r="L18" s="17" t="n"/>
      <c r="M18" s="25">
        <f>IF(AND(K18="",L18=""),"",IF(K18="",-L18,K18))</f>
        <v/>
      </c>
      <c r="N18" s="13" t="inlineStr">
        <is>
          <t>Da registrare</t>
        </is>
      </c>
      <c r="O18" s="71" t="n">
        <v>46179.8834371875</v>
      </c>
      <c r="P18" s="10">
        <f>IF(O18="","",O18-TODAY())</f>
        <v/>
      </c>
      <c r="Q18" s="13" t="inlineStr"/>
      <c r="R18" s="13" t="inlineStr"/>
      <c r="S18" s="13" t="inlineStr">
        <is>
          <t>No</t>
        </is>
      </c>
    </row>
    <row r="19" ht="20" customHeight="1">
      <c r="A19" s="13" t="inlineStr">
        <is>
          <t>MOV-015</t>
        </is>
      </c>
      <c r="B19" s="71" t="n">
        <v>46179.8834371875</v>
      </c>
      <c r="C19" s="71" t="n">
        <v>46180.8834371875</v>
      </c>
      <c r="D19" s="13" t="inlineStr">
        <is>
          <t>Pagamento F24 IVA mensile</t>
        </is>
      </c>
      <c r="E19" s="13" t="inlineStr">
        <is>
          <t>Agenzia delle Entrate</t>
        </is>
      </c>
      <c r="F19" s="13" t="inlineStr">
        <is>
          <t>Erario</t>
        </is>
      </c>
      <c r="G19" s="13" t="inlineStr">
        <is>
          <t>Imposte e tasse</t>
        </is>
      </c>
      <c r="H19" s="13" t="inlineStr">
        <is>
          <t>IVA</t>
        </is>
      </c>
      <c r="I19" s="13" t="inlineStr">
        <is>
          <t>Operativo</t>
        </is>
      </c>
      <c r="J19" s="13" t="inlineStr">
        <is>
          <t>Bonifico</t>
        </is>
      </c>
      <c r="K19" s="17" t="n"/>
      <c r="L19" s="17" t="n">
        <v>3100</v>
      </c>
      <c r="M19" s="24">
        <f>IF(AND(K19="",L19=""),"",IF(K19="",-L19,K19))</f>
        <v/>
      </c>
      <c r="N19" s="13" t="inlineStr">
        <is>
          <t>Da registrare</t>
        </is>
      </c>
      <c r="O19" s="71" t="n">
        <v>46179.8834371875</v>
      </c>
      <c r="P19" s="7">
        <f>IF(O19="","",O19-TODAY())</f>
        <v/>
      </c>
      <c r="Q19" s="13" t="inlineStr"/>
      <c r="R19" s="13" t="inlineStr"/>
      <c r="S19" s="13" t="inlineStr">
        <is>
          <t>No</t>
        </is>
      </c>
    </row>
    <row r="20" ht="18" customHeight="1">
      <c r="A20" s="26" t="n"/>
      <c r="B20" s="72" t="n"/>
      <c r="C20" s="72" t="n"/>
      <c r="D20" s="26" t="n"/>
      <c r="E20" s="26" t="n"/>
      <c r="F20" s="26" t="n"/>
      <c r="G20" s="26" t="n"/>
      <c r="H20" s="26" t="n"/>
      <c r="I20" s="26" t="n"/>
      <c r="J20" s="26" t="n"/>
      <c r="K20" s="28" t="n"/>
      <c r="L20" s="28" t="n"/>
      <c r="M20" s="29">
        <f>IF(AND(K20="",L20=""),"",IF(K20="",-L20,K20))</f>
        <v/>
      </c>
      <c r="N20" s="26" t="n"/>
      <c r="O20" s="72" t="n"/>
      <c r="P20" s="30">
        <f>IF(O20="","",O20-TODAY())</f>
        <v/>
      </c>
      <c r="Q20" s="26" t="n"/>
      <c r="R20" s="26" t="n"/>
      <c r="S20" s="26" t="n"/>
    </row>
    <row r="21" ht="18" customHeight="1">
      <c r="A21" s="26" t="n"/>
      <c r="B21" s="72" t="n"/>
      <c r="C21" s="72" t="n"/>
      <c r="D21" s="26" t="n"/>
      <c r="E21" s="26" t="n"/>
      <c r="F21" s="26" t="n"/>
      <c r="G21" s="26" t="n"/>
      <c r="H21" s="26" t="n"/>
      <c r="I21" s="26" t="n"/>
      <c r="J21" s="26" t="n"/>
      <c r="K21" s="28" t="n"/>
      <c r="L21" s="28" t="n"/>
      <c r="M21" s="31">
        <f>IF(AND(K21="",L21=""),"",IF(K21="",-L21,K21))</f>
        <v/>
      </c>
      <c r="N21" s="26" t="n"/>
      <c r="O21" s="72" t="n"/>
      <c r="P21" s="32">
        <f>IF(O21="","",O21-TODAY())</f>
        <v/>
      </c>
      <c r="Q21" s="26" t="n"/>
      <c r="R21" s="26" t="n"/>
      <c r="S21" s="26" t="n"/>
    </row>
    <row r="22" ht="18" customHeight="1">
      <c r="A22" s="26" t="n"/>
      <c r="B22" s="72" t="n"/>
      <c r="C22" s="72" t="n"/>
      <c r="D22" s="26" t="n"/>
      <c r="E22" s="26" t="n"/>
      <c r="F22" s="26" t="n"/>
      <c r="G22" s="26" t="n"/>
      <c r="H22" s="26" t="n"/>
      <c r="I22" s="26" t="n"/>
      <c r="J22" s="26" t="n"/>
      <c r="K22" s="28" t="n"/>
      <c r="L22" s="28" t="n"/>
      <c r="M22" s="29">
        <f>IF(AND(K22="",L22=""),"",IF(K22="",-L22,K22))</f>
        <v/>
      </c>
      <c r="N22" s="26" t="n"/>
      <c r="O22" s="72" t="n"/>
      <c r="P22" s="30">
        <f>IF(O22="","",O22-TODAY())</f>
        <v/>
      </c>
      <c r="Q22" s="26" t="n"/>
      <c r="R22" s="26" t="n"/>
      <c r="S22" s="26" t="n"/>
    </row>
    <row r="23" ht="18" customHeight="1">
      <c r="A23" s="26" t="n"/>
      <c r="B23" s="72" t="n"/>
      <c r="C23" s="72" t="n"/>
      <c r="D23" s="26" t="n"/>
      <c r="E23" s="26" t="n"/>
      <c r="F23" s="26" t="n"/>
      <c r="G23" s="26" t="n"/>
      <c r="H23" s="26" t="n"/>
      <c r="I23" s="26" t="n"/>
      <c r="J23" s="26" t="n"/>
      <c r="K23" s="28" t="n"/>
      <c r="L23" s="28" t="n"/>
      <c r="M23" s="31">
        <f>IF(AND(K23="",L23=""),"",IF(K23="",-L23,K23))</f>
        <v/>
      </c>
      <c r="N23" s="26" t="n"/>
      <c r="O23" s="72" t="n"/>
      <c r="P23" s="32">
        <f>IF(O23="","",O23-TODAY())</f>
        <v/>
      </c>
      <c r="Q23" s="26" t="n"/>
      <c r="R23" s="26" t="n"/>
      <c r="S23" s="26" t="n"/>
    </row>
    <row r="24" ht="18" customHeight="1">
      <c r="A24" s="26" t="n"/>
      <c r="B24" s="72" t="n"/>
      <c r="C24" s="72" t="n"/>
      <c r="D24" s="26" t="n"/>
      <c r="E24" s="26" t="n"/>
      <c r="F24" s="26" t="n"/>
      <c r="G24" s="26" t="n"/>
      <c r="H24" s="26" t="n"/>
      <c r="I24" s="26" t="n"/>
      <c r="J24" s="26" t="n"/>
      <c r="K24" s="28" t="n"/>
      <c r="L24" s="28" t="n"/>
      <c r="M24" s="29">
        <f>IF(AND(K24="",L24=""),"",IF(K24="",-L24,K24))</f>
        <v/>
      </c>
      <c r="N24" s="26" t="n"/>
      <c r="O24" s="72" t="n"/>
      <c r="P24" s="30">
        <f>IF(O24="","",O24-TODAY())</f>
        <v/>
      </c>
      <c r="Q24" s="26" t="n"/>
      <c r="R24" s="26" t="n"/>
      <c r="S24" s="26" t="n"/>
    </row>
    <row r="25" ht="18" customHeight="1">
      <c r="A25" s="26" t="n"/>
      <c r="B25" s="72" t="n"/>
      <c r="C25" s="72" t="n"/>
      <c r="D25" s="26" t="n"/>
      <c r="E25" s="26" t="n"/>
      <c r="F25" s="26" t="n"/>
      <c r="G25" s="26" t="n"/>
      <c r="H25" s="26" t="n"/>
      <c r="I25" s="26" t="n"/>
      <c r="J25" s="26" t="n"/>
      <c r="K25" s="28" t="n"/>
      <c r="L25" s="28" t="n"/>
      <c r="M25" s="31">
        <f>IF(AND(K25="",L25=""),"",IF(K25="",-L25,K25))</f>
        <v/>
      </c>
      <c r="N25" s="26" t="n"/>
      <c r="O25" s="72" t="n"/>
      <c r="P25" s="32">
        <f>IF(O25="","",O25-TODAY())</f>
        <v/>
      </c>
      <c r="Q25" s="26" t="n"/>
      <c r="R25" s="26" t="n"/>
      <c r="S25" s="26" t="n"/>
    </row>
    <row r="26" ht="18" customHeight="1">
      <c r="A26" s="26" t="n"/>
      <c r="B26" s="72" t="n"/>
      <c r="C26" s="72" t="n"/>
      <c r="D26" s="26" t="n"/>
      <c r="E26" s="26" t="n"/>
      <c r="F26" s="26" t="n"/>
      <c r="G26" s="26" t="n"/>
      <c r="H26" s="26" t="n"/>
      <c r="I26" s="26" t="n"/>
      <c r="J26" s="26" t="n"/>
      <c r="K26" s="28" t="n"/>
      <c r="L26" s="28" t="n"/>
      <c r="M26" s="29">
        <f>IF(AND(K26="",L26=""),"",IF(K26="",-L26,K26))</f>
        <v/>
      </c>
      <c r="N26" s="26" t="n"/>
      <c r="O26" s="72" t="n"/>
      <c r="P26" s="30">
        <f>IF(O26="","",O26-TODAY())</f>
        <v/>
      </c>
      <c r="Q26" s="26" t="n"/>
      <c r="R26" s="26" t="n"/>
      <c r="S26" s="26" t="n"/>
    </row>
    <row r="27" ht="18" customHeight="1">
      <c r="A27" s="26" t="n"/>
      <c r="B27" s="72" t="n"/>
      <c r="C27" s="72" t="n"/>
      <c r="D27" s="26" t="n"/>
      <c r="E27" s="26" t="n"/>
      <c r="F27" s="26" t="n"/>
      <c r="G27" s="26" t="n"/>
      <c r="H27" s="26" t="n"/>
      <c r="I27" s="26" t="n"/>
      <c r="J27" s="26" t="n"/>
      <c r="K27" s="28" t="n"/>
      <c r="L27" s="28" t="n"/>
      <c r="M27" s="31">
        <f>IF(AND(K27="",L27=""),"",IF(K27="",-L27,K27))</f>
        <v/>
      </c>
      <c r="N27" s="26" t="n"/>
      <c r="O27" s="72" t="n"/>
      <c r="P27" s="32">
        <f>IF(O27="","",O27-TODAY())</f>
        <v/>
      </c>
      <c r="Q27" s="26" t="n"/>
      <c r="R27" s="26" t="n"/>
      <c r="S27" s="26" t="n"/>
    </row>
    <row r="28" ht="18" customHeight="1">
      <c r="A28" s="26" t="n"/>
      <c r="B28" s="72" t="n"/>
      <c r="C28" s="72" t="n"/>
      <c r="D28" s="26" t="n"/>
      <c r="E28" s="26" t="n"/>
      <c r="F28" s="26" t="n"/>
      <c r="G28" s="26" t="n"/>
      <c r="H28" s="26" t="n"/>
      <c r="I28" s="26" t="n"/>
      <c r="J28" s="26" t="n"/>
      <c r="K28" s="28" t="n"/>
      <c r="L28" s="28" t="n"/>
      <c r="M28" s="29">
        <f>IF(AND(K28="",L28=""),"",IF(K28="",-L28,K28))</f>
        <v/>
      </c>
      <c r="N28" s="26" t="n"/>
      <c r="O28" s="72" t="n"/>
      <c r="P28" s="30">
        <f>IF(O28="","",O28-TODAY())</f>
        <v/>
      </c>
      <c r="Q28" s="26" t="n"/>
      <c r="R28" s="26" t="n"/>
      <c r="S28" s="26" t="n"/>
    </row>
    <row r="29" ht="18" customHeight="1">
      <c r="A29" s="26" t="n"/>
      <c r="B29" s="72" t="n"/>
      <c r="C29" s="72" t="n"/>
      <c r="D29" s="26" t="n"/>
      <c r="E29" s="26" t="n"/>
      <c r="F29" s="26" t="n"/>
      <c r="G29" s="26" t="n"/>
      <c r="H29" s="26" t="n"/>
      <c r="I29" s="26" t="n"/>
      <c r="J29" s="26" t="n"/>
      <c r="K29" s="28" t="n"/>
      <c r="L29" s="28" t="n"/>
      <c r="M29" s="31">
        <f>IF(AND(K29="",L29=""),"",IF(K29="",-L29,K29))</f>
        <v/>
      </c>
      <c r="N29" s="26" t="n"/>
      <c r="O29" s="72" t="n"/>
      <c r="P29" s="32">
        <f>IF(O29="","",O29-TODAY())</f>
        <v/>
      </c>
      <c r="Q29" s="26" t="n"/>
      <c r="R29" s="26" t="n"/>
      <c r="S29" s="26" t="n"/>
    </row>
    <row r="30" ht="18" customHeight="1">
      <c r="A30" s="26" t="n"/>
      <c r="B30" s="72" t="n"/>
      <c r="C30" s="72" t="n"/>
      <c r="D30" s="26" t="n"/>
      <c r="E30" s="26" t="n"/>
      <c r="F30" s="26" t="n"/>
      <c r="G30" s="26" t="n"/>
      <c r="H30" s="26" t="n"/>
      <c r="I30" s="26" t="n"/>
      <c r="J30" s="26" t="n"/>
      <c r="K30" s="28" t="n"/>
      <c r="L30" s="28" t="n"/>
      <c r="M30" s="29">
        <f>IF(AND(K30="",L30=""),"",IF(K30="",-L30,K30))</f>
        <v/>
      </c>
      <c r="N30" s="26" t="n"/>
      <c r="O30" s="72" t="n"/>
      <c r="P30" s="30">
        <f>IF(O30="","",O30-TODAY())</f>
        <v/>
      </c>
      <c r="Q30" s="26" t="n"/>
      <c r="R30" s="26" t="n"/>
      <c r="S30" s="26" t="n"/>
    </row>
    <row r="31" ht="18" customHeight="1">
      <c r="A31" s="26" t="n"/>
      <c r="B31" s="72" t="n"/>
      <c r="C31" s="72" t="n"/>
      <c r="D31" s="26" t="n"/>
      <c r="E31" s="26" t="n"/>
      <c r="F31" s="26" t="n"/>
      <c r="G31" s="26" t="n"/>
      <c r="H31" s="26" t="n"/>
      <c r="I31" s="26" t="n"/>
      <c r="J31" s="26" t="n"/>
      <c r="K31" s="28" t="n"/>
      <c r="L31" s="28" t="n"/>
      <c r="M31" s="31">
        <f>IF(AND(K31="",L31=""),"",IF(K31="",-L31,K31))</f>
        <v/>
      </c>
      <c r="N31" s="26" t="n"/>
      <c r="O31" s="72" t="n"/>
      <c r="P31" s="32">
        <f>IF(O31="","",O31-TODAY())</f>
        <v/>
      </c>
      <c r="Q31" s="26" t="n"/>
      <c r="R31" s="26" t="n"/>
      <c r="S31" s="26" t="n"/>
    </row>
    <row r="32" ht="18" customHeight="1">
      <c r="A32" s="26" t="n"/>
      <c r="B32" s="72" t="n"/>
      <c r="C32" s="72" t="n"/>
      <c r="D32" s="26" t="n"/>
      <c r="E32" s="26" t="n"/>
      <c r="F32" s="26" t="n"/>
      <c r="G32" s="26" t="n"/>
      <c r="H32" s="26" t="n"/>
      <c r="I32" s="26" t="n"/>
      <c r="J32" s="26" t="n"/>
      <c r="K32" s="28" t="n"/>
      <c r="L32" s="28" t="n"/>
      <c r="M32" s="29">
        <f>IF(AND(K32="",L32=""),"",IF(K32="",-L32,K32))</f>
        <v/>
      </c>
      <c r="N32" s="26" t="n"/>
      <c r="O32" s="72" t="n"/>
      <c r="P32" s="30">
        <f>IF(O32="","",O32-TODAY())</f>
        <v/>
      </c>
      <c r="Q32" s="26" t="n"/>
      <c r="R32" s="26" t="n"/>
      <c r="S32" s="26" t="n"/>
    </row>
    <row r="33" ht="18" customHeight="1">
      <c r="A33" s="26" t="n"/>
      <c r="B33" s="72" t="n"/>
      <c r="C33" s="72" t="n"/>
      <c r="D33" s="26" t="n"/>
      <c r="E33" s="26" t="n"/>
      <c r="F33" s="26" t="n"/>
      <c r="G33" s="26" t="n"/>
      <c r="H33" s="26" t="n"/>
      <c r="I33" s="26" t="n"/>
      <c r="J33" s="26" t="n"/>
      <c r="K33" s="28" t="n"/>
      <c r="L33" s="28" t="n"/>
      <c r="M33" s="31">
        <f>IF(AND(K33="",L33=""),"",IF(K33="",-L33,K33))</f>
        <v/>
      </c>
      <c r="N33" s="26" t="n"/>
      <c r="O33" s="72" t="n"/>
      <c r="P33" s="32">
        <f>IF(O33="","",O33-TODAY())</f>
        <v/>
      </c>
      <c r="Q33" s="26" t="n"/>
      <c r="R33" s="26" t="n"/>
      <c r="S33" s="26" t="n"/>
    </row>
    <row r="34" ht="18" customHeight="1">
      <c r="A34" s="26" t="n"/>
      <c r="B34" s="72" t="n"/>
      <c r="C34" s="72" t="n"/>
      <c r="D34" s="26" t="n"/>
      <c r="E34" s="26" t="n"/>
      <c r="F34" s="26" t="n"/>
      <c r="G34" s="26" t="n"/>
      <c r="H34" s="26" t="n"/>
      <c r="I34" s="26" t="n"/>
      <c r="J34" s="26" t="n"/>
      <c r="K34" s="28" t="n"/>
      <c r="L34" s="28" t="n"/>
      <c r="M34" s="29">
        <f>IF(AND(K34="",L34=""),"",IF(K34="",-L34,K34))</f>
        <v/>
      </c>
      <c r="N34" s="26" t="n"/>
      <c r="O34" s="72" t="n"/>
      <c r="P34" s="30">
        <f>IF(O34="","",O34-TODAY())</f>
        <v/>
      </c>
      <c r="Q34" s="26" t="n"/>
      <c r="R34" s="26" t="n"/>
      <c r="S34" s="26" t="n"/>
    </row>
    <row r="35" ht="18" customHeight="1">
      <c r="A35" s="26" t="n"/>
      <c r="B35" s="72" t="n"/>
      <c r="C35" s="72" t="n"/>
      <c r="D35" s="26" t="n"/>
      <c r="E35" s="26" t="n"/>
      <c r="F35" s="26" t="n"/>
      <c r="G35" s="26" t="n"/>
      <c r="H35" s="26" t="n"/>
      <c r="I35" s="26" t="n"/>
      <c r="J35" s="26" t="n"/>
      <c r="K35" s="28" t="n"/>
      <c r="L35" s="28" t="n"/>
      <c r="M35" s="31">
        <f>IF(AND(K35="",L35=""),"",IF(K35="",-L35,K35))</f>
        <v/>
      </c>
      <c r="N35" s="26" t="n"/>
      <c r="O35" s="72" t="n"/>
      <c r="P35" s="32">
        <f>IF(O35="","",O35-TODAY())</f>
        <v/>
      </c>
      <c r="Q35" s="26" t="n"/>
      <c r="R35" s="26" t="n"/>
      <c r="S35" s="26" t="n"/>
    </row>
    <row r="36" ht="18" customHeight="1">
      <c r="A36" s="26" t="n"/>
      <c r="B36" s="72" t="n"/>
      <c r="C36" s="72" t="n"/>
      <c r="D36" s="26" t="n"/>
      <c r="E36" s="26" t="n"/>
      <c r="F36" s="26" t="n"/>
      <c r="G36" s="26" t="n"/>
      <c r="H36" s="26" t="n"/>
      <c r="I36" s="26" t="n"/>
      <c r="J36" s="26" t="n"/>
      <c r="K36" s="28" t="n"/>
      <c r="L36" s="28" t="n"/>
      <c r="M36" s="29">
        <f>IF(AND(K36="",L36=""),"",IF(K36="",-L36,K36))</f>
        <v/>
      </c>
      <c r="N36" s="26" t="n"/>
      <c r="O36" s="72" t="n"/>
      <c r="P36" s="30">
        <f>IF(O36="","",O36-TODAY())</f>
        <v/>
      </c>
      <c r="Q36" s="26" t="n"/>
      <c r="R36" s="26" t="n"/>
      <c r="S36" s="26" t="n"/>
    </row>
    <row r="37" ht="18" customHeight="1">
      <c r="A37" s="26" t="n"/>
      <c r="B37" s="72" t="n"/>
      <c r="C37" s="72" t="n"/>
      <c r="D37" s="26" t="n"/>
      <c r="E37" s="26" t="n"/>
      <c r="F37" s="26" t="n"/>
      <c r="G37" s="26" t="n"/>
      <c r="H37" s="26" t="n"/>
      <c r="I37" s="26" t="n"/>
      <c r="J37" s="26" t="n"/>
      <c r="K37" s="28" t="n"/>
      <c r="L37" s="28" t="n"/>
      <c r="M37" s="31">
        <f>IF(AND(K37="",L37=""),"",IF(K37="",-L37,K37))</f>
        <v/>
      </c>
      <c r="N37" s="26" t="n"/>
      <c r="O37" s="72" t="n"/>
      <c r="P37" s="32">
        <f>IF(O37="","",O37-TODAY())</f>
        <v/>
      </c>
      <c r="Q37" s="26" t="n"/>
      <c r="R37" s="26" t="n"/>
      <c r="S37" s="26" t="n"/>
    </row>
    <row r="38" ht="18" customHeight="1">
      <c r="A38" s="26" t="n"/>
      <c r="B38" s="72" t="n"/>
      <c r="C38" s="72" t="n"/>
      <c r="D38" s="26" t="n"/>
      <c r="E38" s="26" t="n"/>
      <c r="F38" s="26" t="n"/>
      <c r="G38" s="26" t="n"/>
      <c r="H38" s="26" t="n"/>
      <c r="I38" s="26" t="n"/>
      <c r="J38" s="26" t="n"/>
      <c r="K38" s="28" t="n"/>
      <c r="L38" s="28" t="n"/>
      <c r="M38" s="29">
        <f>IF(AND(K38="",L38=""),"",IF(K38="",-L38,K38))</f>
        <v/>
      </c>
      <c r="N38" s="26" t="n"/>
      <c r="O38" s="72" t="n"/>
      <c r="P38" s="30">
        <f>IF(O38="","",O38-TODAY())</f>
        <v/>
      </c>
      <c r="Q38" s="26" t="n"/>
      <c r="R38" s="26" t="n"/>
      <c r="S38" s="26" t="n"/>
    </row>
    <row r="39" ht="18" customHeight="1">
      <c r="A39" s="26" t="n"/>
      <c r="B39" s="72" t="n"/>
      <c r="C39" s="72" t="n"/>
      <c r="D39" s="26" t="n"/>
      <c r="E39" s="26" t="n"/>
      <c r="F39" s="26" t="n"/>
      <c r="G39" s="26" t="n"/>
      <c r="H39" s="26" t="n"/>
      <c r="I39" s="26" t="n"/>
      <c r="J39" s="26" t="n"/>
      <c r="K39" s="28" t="n"/>
      <c r="L39" s="28" t="n"/>
      <c r="M39" s="31">
        <f>IF(AND(K39="",L39=""),"",IF(K39="",-L39,K39))</f>
        <v/>
      </c>
      <c r="N39" s="26" t="n"/>
      <c r="O39" s="72" t="n"/>
      <c r="P39" s="32">
        <f>IF(O39="","",O39-TODAY())</f>
        <v/>
      </c>
      <c r="Q39" s="26" t="n"/>
      <c r="R39" s="26" t="n"/>
      <c r="S39" s="26" t="n"/>
    </row>
    <row r="40" ht="18" customHeight="1">
      <c r="A40" s="26" t="n"/>
      <c r="B40" s="72" t="n"/>
      <c r="C40" s="72" t="n"/>
      <c r="D40" s="26" t="n"/>
      <c r="E40" s="26" t="n"/>
      <c r="F40" s="26" t="n"/>
      <c r="G40" s="26" t="n"/>
      <c r="H40" s="26" t="n"/>
      <c r="I40" s="26" t="n"/>
      <c r="J40" s="26" t="n"/>
      <c r="K40" s="28" t="n"/>
      <c r="L40" s="28" t="n"/>
      <c r="M40" s="29">
        <f>IF(AND(K40="",L40=""),"",IF(K40="",-L40,K40))</f>
        <v/>
      </c>
      <c r="N40" s="26" t="n"/>
      <c r="O40" s="72" t="n"/>
      <c r="P40" s="30">
        <f>IF(O40="","",O40-TODAY())</f>
        <v/>
      </c>
      <c r="Q40" s="26" t="n"/>
      <c r="R40" s="26" t="n"/>
      <c r="S40" s="26" t="n"/>
    </row>
    <row r="41" ht="18" customHeight="1">
      <c r="A41" s="26" t="n"/>
      <c r="B41" s="72" t="n"/>
      <c r="C41" s="72" t="n"/>
      <c r="D41" s="26" t="n"/>
      <c r="E41" s="26" t="n"/>
      <c r="F41" s="26" t="n"/>
      <c r="G41" s="26" t="n"/>
      <c r="H41" s="26" t="n"/>
      <c r="I41" s="26" t="n"/>
      <c r="J41" s="26" t="n"/>
      <c r="K41" s="28" t="n"/>
      <c r="L41" s="28" t="n"/>
      <c r="M41" s="31">
        <f>IF(AND(K41="",L41=""),"",IF(K41="",-L41,K41))</f>
        <v/>
      </c>
      <c r="N41" s="26" t="n"/>
      <c r="O41" s="72" t="n"/>
      <c r="P41" s="32">
        <f>IF(O41="","",O41-TODAY())</f>
        <v/>
      </c>
      <c r="Q41" s="26" t="n"/>
      <c r="R41" s="26" t="n"/>
      <c r="S41" s="26" t="n"/>
    </row>
    <row r="42" ht="18" customHeight="1">
      <c r="A42" s="26" t="n"/>
      <c r="B42" s="72" t="n"/>
      <c r="C42" s="72" t="n"/>
      <c r="D42" s="26" t="n"/>
      <c r="E42" s="26" t="n"/>
      <c r="F42" s="26" t="n"/>
      <c r="G42" s="26" t="n"/>
      <c r="H42" s="26" t="n"/>
      <c r="I42" s="26" t="n"/>
      <c r="J42" s="26" t="n"/>
      <c r="K42" s="28" t="n"/>
      <c r="L42" s="28" t="n"/>
      <c r="M42" s="29">
        <f>IF(AND(K42="",L42=""),"",IF(K42="",-L42,K42))</f>
        <v/>
      </c>
      <c r="N42" s="26" t="n"/>
      <c r="O42" s="72" t="n"/>
      <c r="P42" s="30">
        <f>IF(O42="","",O42-TODAY())</f>
        <v/>
      </c>
      <c r="Q42" s="26" t="n"/>
      <c r="R42" s="26" t="n"/>
      <c r="S42" s="26" t="n"/>
    </row>
    <row r="43" ht="18" customHeight="1">
      <c r="A43" s="26" t="n"/>
      <c r="B43" s="72" t="n"/>
      <c r="C43" s="72" t="n"/>
      <c r="D43" s="26" t="n"/>
      <c r="E43" s="26" t="n"/>
      <c r="F43" s="26" t="n"/>
      <c r="G43" s="26" t="n"/>
      <c r="H43" s="26" t="n"/>
      <c r="I43" s="26" t="n"/>
      <c r="J43" s="26" t="n"/>
      <c r="K43" s="28" t="n"/>
      <c r="L43" s="28" t="n"/>
      <c r="M43" s="31">
        <f>IF(AND(K43="",L43=""),"",IF(K43="",-L43,K43))</f>
        <v/>
      </c>
      <c r="N43" s="26" t="n"/>
      <c r="O43" s="72" t="n"/>
      <c r="P43" s="32">
        <f>IF(O43="","",O43-TODAY())</f>
        <v/>
      </c>
      <c r="Q43" s="26" t="n"/>
      <c r="R43" s="26" t="n"/>
      <c r="S43" s="26" t="n"/>
    </row>
    <row r="44" ht="18" customHeight="1">
      <c r="A44" s="26" t="n"/>
      <c r="B44" s="72" t="n"/>
      <c r="C44" s="72" t="n"/>
      <c r="D44" s="26" t="n"/>
      <c r="E44" s="26" t="n"/>
      <c r="F44" s="26" t="n"/>
      <c r="G44" s="26" t="n"/>
      <c r="H44" s="26" t="n"/>
      <c r="I44" s="26" t="n"/>
      <c r="J44" s="26" t="n"/>
      <c r="K44" s="28" t="n"/>
      <c r="L44" s="28" t="n"/>
      <c r="M44" s="29">
        <f>IF(AND(K44="",L44=""),"",IF(K44="",-L44,K44))</f>
        <v/>
      </c>
      <c r="N44" s="26" t="n"/>
      <c r="O44" s="72" t="n"/>
      <c r="P44" s="30">
        <f>IF(O44="","",O44-TODAY())</f>
        <v/>
      </c>
      <c r="Q44" s="26" t="n"/>
      <c r="R44" s="26" t="n"/>
      <c r="S44" s="26" t="n"/>
    </row>
    <row r="45" ht="18" customHeight="1">
      <c r="A45" s="26" t="n"/>
      <c r="B45" s="72" t="n"/>
      <c r="C45" s="72" t="n"/>
      <c r="D45" s="26" t="n"/>
      <c r="E45" s="26" t="n"/>
      <c r="F45" s="26" t="n"/>
      <c r="G45" s="26" t="n"/>
      <c r="H45" s="26" t="n"/>
      <c r="I45" s="26" t="n"/>
      <c r="J45" s="26" t="n"/>
      <c r="K45" s="28" t="n"/>
      <c r="L45" s="28" t="n"/>
      <c r="M45" s="31">
        <f>IF(AND(K45="",L45=""),"",IF(K45="",-L45,K45))</f>
        <v/>
      </c>
      <c r="N45" s="26" t="n"/>
      <c r="O45" s="72" t="n"/>
      <c r="P45" s="32">
        <f>IF(O45="","",O45-TODAY())</f>
        <v/>
      </c>
      <c r="Q45" s="26" t="n"/>
      <c r="R45" s="26" t="n"/>
      <c r="S45" s="26" t="n"/>
    </row>
    <row r="46" ht="18" customHeight="1">
      <c r="A46" s="26" t="n"/>
      <c r="B46" s="72" t="n"/>
      <c r="C46" s="72" t="n"/>
      <c r="D46" s="26" t="n"/>
      <c r="E46" s="26" t="n"/>
      <c r="F46" s="26" t="n"/>
      <c r="G46" s="26" t="n"/>
      <c r="H46" s="26" t="n"/>
      <c r="I46" s="26" t="n"/>
      <c r="J46" s="26" t="n"/>
      <c r="K46" s="28" t="n"/>
      <c r="L46" s="28" t="n"/>
      <c r="M46" s="29">
        <f>IF(AND(K46="",L46=""),"",IF(K46="",-L46,K46))</f>
        <v/>
      </c>
      <c r="N46" s="26" t="n"/>
      <c r="O46" s="72" t="n"/>
      <c r="P46" s="30">
        <f>IF(O46="","",O46-TODAY())</f>
        <v/>
      </c>
      <c r="Q46" s="26" t="n"/>
      <c r="R46" s="26" t="n"/>
      <c r="S46" s="26" t="n"/>
    </row>
    <row r="47" ht="18" customHeight="1">
      <c r="A47" s="26" t="n"/>
      <c r="B47" s="72" t="n"/>
      <c r="C47" s="72" t="n"/>
      <c r="D47" s="26" t="n"/>
      <c r="E47" s="26" t="n"/>
      <c r="F47" s="26" t="n"/>
      <c r="G47" s="26" t="n"/>
      <c r="H47" s="26" t="n"/>
      <c r="I47" s="26" t="n"/>
      <c r="J47" s="26" t="n"/>
      <c r="K47" s="28" t="n"/>
      <c r="L47" s="28" t="n"/>
      <c r="M47" s="31">
        <f>IF(AND(K47="",L47=""),"",IF(K47="",-L47,K47))</f>
        <v/>
      </c>
      <c r="N47" s="26" t="n"/>
      <c r="O47" s="72" t="n"/>
      <c r="P47" s="32">
        <f>IF(O47="","",O47-TODAY())</f>
        <v/>
      </c>
      <c r="Q47" s="26" t="n"/>
      <c r="R47" s="26" t="n"/>
      <c r="S47" s="26" t="n"/>
    </row>
    <row r="48" ht="18" customHeight="1">
      <c r="A48" s="26" t="n"/>
      <c r="B48" s="72" t="n"/>
      <c r="C48" s="72" t="n"/>
      <c r="D48" s="26" t="n"/>
      <c r="E48" s="26" t="n"/>
      <c r="F48" s="26" t="n"/>
      <c r="G48" s="26" t="n"/>
      <c r="H48" s="26" t="n"/>
      <c r="I48" s="26" t="n"/>
      <c r="J48" s="26" t="n"/>
      <c r="K48" s="28" t="n"/>
      <c r="L48" s="28" t="n"/>
      <c r="M48" s="29">
        <f>IF(AND(K48="",L48=""),"",IF(K48="",-L48,K48))</f>
        <v/>
      </c>
      <c r="N48" s="26" t="n"/>
      <c r="O48" s="72" t="n"/>
      <c r="P48" s="30">
        <f>IF(O48="","",O48-TODAY())</f>
        <v/>
      </c>
      <c r="Q48" s="26" t="n"/>
      <c r="R48" s="26" t="n"/>
      <c r="S48" s="26" t="n"/>
    </row>
    <row r="49" ht="18" customHeight="1">
      <c r="A49" s="26" t="n"/>
      <c r="B49" s="72" t="n"/>
      <c r="C49" s="72" t="n"/>
      <c r="D49" s="26" t="n"/>
      <c r="E49" s="26" t="n"/>
      <c r="F49" s="26" t="n"/>
      <c r="G49" s="26" t="n"/>
      <c r="H49" s="26" t="n"/>
      <c r="I49" s="26" t="n"/>
      <c r="J49" s="26" t="n"/>
      <c r="K49" s="28" t="n"/>
      <c r="L49" s="28" t="n"/>
      <c r="M49" s="31">
        <f>IF(AND(K49="",L49=""),"",IF(K49="",-L49,K49))</f>
        <v/>
      </c>
      <c r="N49" s="26" t="n"/>
      <c r="O49" s="72" t="n"/>
      <c r="P49" s="32">
        <f>IF(O49="","",O49-TODAY())</f>
        <v/>
      </c>
      <c r="Q49" s="26" t="n"/>
      <c r="R49" s="26" t="n"/>
      <c r="S49" s="26" t="n"/>
    </row>
    <row r="50" ht="18" customHeight="1">
      <c r="A50" s="26" t="n"/>
      <c r="B50" s="72" t="n"/>
      <c r="C50" s="72" t="n"/>
      <c r="D50" s="26" t="n"/>
      <c r="E50" s="26" t="n"/>
      <c r="F50" s="26" t="n"/>
      <c r="G50" s="26" t="n"/>
      <c r="H50" s="26" t="n"/>
      <c r="I50" s="26" t="n"/>
      <c r="J50" s="26" t="n"/>
      <c r="K50" s="28" t="n"/>
      <c r="L50" s="28" t="n"/>
      <c r="M50" s="29">
        <f>IF(AND(K50="",L50=""),"",IF(K50="",-L50,K50))</f>
        <v/>
      </c>
      <c r="N50" s="26" t="n"/>
      <c r="O50" s="72" t="n"/>
      <c r="P50" s="30">
        <f>IF(O50="","",O50-TODAY())</f>
        <v/>
      </c>
      <c r="Q50" s="26" t="n"/>
      <c r="R50" s="26" t="n"/>
      <c r="S50" s="26" t="n"/>
    </row>
    <row r="51" ht="18" customHeight="1">
      <c r="A51" s="26" t="n"/>
      <c r="B51" s="72" t="n"/>
      <c r="C51" s="72" t="n"/>
      <c r="D51" s="26" t="n"/>
      <c r="E51" s="26" t="n"/>
      <c r="F51" s="26" t="n"/>
      <c r="G51" s="26" t="n"/>
      <c r="H51" s="26" t="n"/>
      <c r="I51" s="26" t="n"/>
      <c r="J51" s="26" t="n"/>
      <c r="K51" s="28" t="n"/>
      <c r="L51" s="28" t="n"/>
      <c r="M51" s="31">
        <f>IF(AND(K51="",L51=""),"",IF(K51="",-L51,K51))</f>
        <v/>
      </c>
      <c r="N51" s="26" t="n"/>
      <c r="O51" s="72" t="n"/>
      <c r="P51" s="32">
        <f>IF(O51="","",O51-TODAY())</f>
        <v/>
      </c>
      <c r="Q51" s="26" t="n"/>
      <c r="R51" s="26" t="n"/>
      <c r="S51" s="26" t="n"/>
    </row>
    <row r="52" ht="18" customHeight="1">
      <c r="A52" s="26" t="n"/>
      <c r="B52" s="72" t="n"/>
      <c r="C52" s="72" t="n"/>
      <c r="D52" s="26" t="n"/>
      <c r="E52" s="26" t="n"/>
      <c r="F52" s="26" t="n"/>
      <c r="G52" s="26" t="n"/>
      <c r="H52" s="26" t="n"/>
      <c r="I52" s="26" t="n"/>
      <c r="J52" s="26" t="n"/>
      <c r="K52" s="28" t="n"/>
      <c r="L52" s="28" t="n"/>
      <c r="M52" s="29">
        <f>IF(AND(K52="",L52=""),"",IF(K52="",-L52,K52))</f>
        <v/>
      </c>
      <c r="N52" s="26" t="n"/>
      <c r="O52" s="72" t="n"/>
      <c r="P52" s="30">
        <f>IF(O52="","",O52-TODAY())</f>
        <v/>
      </c>
      <c r="Q52" s="26" t="n"/>
      <c r="R52" s="26" t="n"/>
      <c r="S52" s="26" t="n"/>
    </row>
    <row r="53" ht="18" customHeight="1">
      <c r="A53" s="26" t="n"/>
      <c r="B53" s="72" t="n"/>
      <c r="C53" s="72" t="n"/>
      <c r="D53" s="26" t="n"/>
      <c r="E53" s="26" t="n"/>
      <c r="F53" s="26" t="n"/>
      <c r="G53" s="26" t="n"/>
      <c r="H53" s="26" t="n"/>
      <c r="I53" s="26" t="n"/>
      <c r="J53" s="26" t="n"/>
      <c r="K53" s="28" t="n"/>
      <c r="L53" s="28" t="n"/>
      <c r="M53" s="31">
        <f>IF(AND(K53="",L53=""),"",IF(K53="",-L53,K53))</f>
        <v/>
      </c>
      <c r="N53" s="26" t="n"/>
      <c r="O53" s="72" t="n"/>
      <c r="P53" s="32">
        <f>IF(O53="","",O53-TODAY())</f>
        <v/>
      </c>
      <c r="Q53" s="26" t="n"/>
      <c r="R53" s="26" t="n"/>
      <c r="S53" s="26" t="n"/>
    </row>
    <row r="54" ht="18" customHeight="1">
      <c r="A54" s="26" t="n"/>
      <c r="B54" s="72" t="n"/>
      <c r="C54" s="72" t="n"/>
      <c r="D54" s="26" t="n"/>
      <c r="E54" s="26" t="n"/>
      <c r="F54" s="26" t="n"/>
      <c r="G54" s="26" t="n"/>
      <c r="H54" s="26" t="n"/>
      <c r="I54" s="26" t="n"/>
      <c r="J54" s="26" t="n"/>
      <c r="K54" s="28" t="n"/>
      <c r="L54" s="28" t="n"/>
      <c r="M54" s="29">
        <f>IF(AND(K54="",L54=""),"",IF(K54="",-L54,K54))</f>
        <v/>
      </c>
      <c r="N54" s="26" t="n"/>
      <c r="O54" s="72" t="n"/>
      <c r="P54" s="30">
        <f>IF(O54="","",O54-TODAY())</f>
        <v/>
      </c>
      <c r="Q54" s="26" t="n"/>
      <c r="R54" s="26" t="n"/>
      <c r="S54" s="26" t="n"/>
    </row>
    <row r="55" ht="18" customHeight="1">
      <c r="A55" s="26" t="n"/>
      <c r="B55" s="72" t="n"/>
      <c r="C55" s="72" t="n"/>
      <c r="D55" s="26" t="n"/>
      <c r="E55" s="26" t="n"/>
      <c r="F55" s="26" t="n"/>
      <c r="G55" s="26" t="n"/>
      <c r="H55" s="26" t="n"/>
      <c r="I55" s="26" t="n"/>
      <c r="J55" s="26" t="n"/>
      <c r="K55" s="28" t="n"/>
      <c r="L55" s="28" t="n"/>
      <c r="M55" s="31">
        <f>IF(AND(K55="",L55=""),"",IF(K55="",-L55,K55))</f>
        <v/>
      </c>
      <c r="N55" s="26" t="n"/>
      <c r="O55" s="72" t="n"/>
      <c r="P55" s="32">
        <f>IF(O55="","",O55-TODAY())</f>
        <v/>
      </c>
      <c r="Q55" s="26" t="n"/>
      <c r="R55" s="26" t="n"/>
      <c r="S55" s="26" t="n"/>
    </row>
    <row r="56" ht="18" customHeight="1">
      <c r="A56" s="26" t="n"/>
      <c r="B56" s="72" t="n"/>
      <c r="C56" s="72" t="n"/>
      <c r="D56" s="26" t="n"/>
      <c r="E56" s="26" t="n"/>
      <c r="F56" s="26" t="n"/>
      <c r="G56" s="26" t="n"/>
      <c r="H56" s="26" t="n"/>
      <c r="I56" s="26" t="n"/>
      <c r="J56" s="26" t="n"/>
      <c r="K56" s="28" t="n"/>
      <c r="L56" s="28" t="n"/>
      <c r="M56" s="29">
        <f>IF(AND(K56="",L56=""),"",IF(K56="",-L56,K56))</f>
        <v/>
      </c>
      <c r="N56" s="26" t="n"/>
      <c r="O56" s="72" t="n"/>
      <c r="P56" s="30">
        <f>IF(O56="","",O56-TODAY())</f>
        <v/>
      </c>
      <c r="Q56" s="26" t="n"/>
      <c r="R56" s="26" t="n"/>
      <c r="S56" s="26" t="n"/>
    </row>
    <row r="57" ht="18" customHeight="1">
      <c r="A57" s="26" t="n"/>
      <c r="B57" s="72" t="n"/>
      <c r="C57" s="72" t="n"/>
      <c r="D57" s="26" t="n"/>
      <c r="E57" s="26" t="n"/>
      <c r="F57" s="26" t="n"/>
      <c r="G57" s="26" t="n"/>
      <c r="H57" s="26" t="n"/>
      <c r="I57" s="26" t="n"/>
      <c r="J57" s="26" t="n"/>
      <c r="K57" s="28" t="n"/>
      <c r="L57" s="28" t="n"/>
      <c r="M57" s="31">
        <f>IF(AND(K57="",L57=""),"",IF(K57="",-L57,K57))</f>
        <v/>
      </c>
      <c r="N57" s="26" t="n"/>
      <c r="O57" s="72" t="n"/>
      <c r="P57" s="32">
        <f>IF(O57="","",O57-TODAY())</f>
        <v/>
      </c>
      <c r="Q57" s="26" t="n"/>
      <c r="R57" s="26" t="n"/>
      <c r="S57" s="26" t="n"/>
    </row>
    <row r="58" ht="18" customHeight="1">
      <c r="A58" s="26" t="n"/>
      <c r="B58" s="72" t="n"/>
      <c r="C58" s="72" t="n"/>
      <c r="D58" s="26" t="n"/>
      <c r="E58" s="26" t="n"/>
      <c r="F58" s="26" t="n"/>
      <c r="G58" s="26" t="n"/>
      <c r="H58" s="26" t="n"/>
      <c r="I58" s="26" t="n"/>
      <c r="J58" s="26" t="n"/>
      <c r="K58" s="28" t="n"/>
      <c r="L58" s="28" t="n"/>
      <c r="M58" s="29">
        <f>IF(AND(K58="",L58=""),"",IF(K58="",-L58,K58))</f>
        <v/>
      </c>
      <c r="N58" s="26" t="n"/>
      <c r="O58" s="72" t="n"/>
      <c r="P58" s="30">
        <f>IF(O58="","",O58-TODAY())</f>
        <v/>
      </c>
      <c r="Q58" s="26" t="n"/>
      <c r="R58" s="26" t="n"/>
      <c r="S58" s="26" t="n"/>
    </row>
    <row r="59" ht="18" customHeight="1">
      <c r="A59" s="26" t="n"/>
      <c r="B59" s="72" t="n"/>
      <c r="C59" s="72" t="n"/>
      <c r="D59" s="26" t="n"/>
      <c r="E59" s="26" t="n"/>
      <c r="F59" s="26" t="n"/>
      <c r="G59" s="26" t="n"/>
      <c r="H59" s="26" t="n"/>
      <c r="I59" s="26" t="n"/>
      <c r="J59" s="26" t="n"/>
      <c r="K59" s="28" t="n"/>
      <c r="L59" s="28" t="n"/>
      <c r="M59" s="31">
        <f>IF(AND(K59="",L59=""),"",IF(K59="",-L59,K59))</f>
        <v/>
      </c>
      <c r="N59" s="26" t="n"/>
      <c r="O59" s="72" t="n"/>
      <c r="P59" s="32">
        <f>IF(O59="","",O59-TODAY())</f>
        <v/>
      </c>
      <c r="Q59" s="26" t="n"/>
      <c r="R59" s="26" t="n"/>
      <c r="S59" s="26" t="n"/>
    </row>
    <row r="60" ht="18" customHeight="1">
      <c r="A60" s="26" t="n"/>
      <c r="B60" s="72" t="n"/>
      <c r="C60" s="72" t="n"/>
      <c r="D60" s="26" t="n"/>
      <c r="E60" s="26" t="n"/>
      <c r="F60" s="26" t="n"/>
      <c r="G60" s="26" t="n"/>
      <c r="H60" s="26" t="n"/>
      <c r="I60" s="26" t="n"/>
      <c r="J60" s="26" t="n"/>
      <c r="K60" s="28" t="n"/>
      <c r="L60" s="28" t="n"/>
      <c r="M60" s="29">
        <f>IF(AND(K60="",L60=""),"",IF(K60="",-L60,K60))</f>
        <v/>
      </c>
      <c r="N60" s="26" t="n"/>
      <c r="O60" s="72" t="n"/>
      <c r="P60" s="30">
        <f>IF(O60="","",O60-TODAY())</f>
        <v/>
      </c>
      <c r="Q60" s="26" t="n"/>
      <c r="R60" s="26" t="n"/>
      <c r="S60" s="26" t="n"/>
    </row>
    <row r="61" ht="18" customHeight="1">
      <c r="A61" s="26" t="n"/>
      <c r="B61" s="72" t="n"/>
      <c r="C61" s="72" t="n"/>
      <c r="D61" s="26" t="n"/>
      <c r="E61" s="26" t="n"/>
      <c r="F61" s="26" t="n"/>
      <c r="G61" s="26" t="n"/>
      <c r="H61" s="26" t="n"/>
      <c r="I61" s="26" t="n"/>
      <c r="J61" s="26" t="n"/>
      <c r="K61" s="28" t="n"/>
      <c r="L61" s="28" t="n"/>
      <c r="M61" s="31">
        <f>IF(AND(K61="",L61=""),"",IF(K61="",-L61,K61))</f>
        <v/>
      </c>
      <c r="N61" s="26" t="n"/>
      <c r="O61" s="72" t="n"/>
      <c r="P61" s="32">
        <f>IF(O61="","",O61-TODAY())</f>
        <v/>
      </c>
      <c r="Q61" s="26" t="n"/>
      <c r="R61" s="26" t="n"/>
      <c r="S61" s="26" t="n"/>
    </row>
    <row r="62" ht="18" customHeight="1">
      <c r="A62" s="26" t="n"/>
      <c r="B62" s="72" t="n"/>
      <c r="C62" s="72" t="n"/>
      <c r="D62" s="26" t="n"/>
      <c r="E62" s="26" t="n"/>
      <c r="F62" s="26" t="n"/>
      <c r="G62" s="26" t="n"/>
      <c r="H62" s="26" t="n"/>
      <c r="I62" s="26" t="n"/>
      <c r="J62" s="26" t="n"/>
      <c r="K62" s="28" t="n"/>
      <c r="L62" s="28" t="n"/>
      <c r="M62" s="29">
        <f>IF(AND(K62="",L62=""),"",IF(K62="",-L62,K62))</f>
        <v/>
      </c>
      <c r="N62" s="26" t="n"/>
      <c r="O62" s="72" t="n"/>
      <c r="P62" s="30">
        <f>IF(O62="","",O62-TODAY())</f>
        <v/>
      </c>
      <c r="Q62" s="26" t="n"/>
      <c r="R62" s="26" t="n"/>
      <c r="S62" s="26" t="n"/>
    </row>
    <row r="63" ht="18" customHeight="1">
      <c r="A63" s="26" t="n"/>
      <c r="B63" s="72" t="n"/>
      <c r="C63" s="72" t="n"/>
      <c r="D63" s="26" t="n"/>
      <c r="E63" s="26" t="n"/>
      <c r="F63" s="26" t="n"/>
      <c r="G63" s="26" t="n"/>
      <c r="H63" s="26" t="n"/>
      <c r="I63" s="26" t="n"/>
      <c r="J63" s="26" t="n"/>
      <c r="K63" s="28" t="n"/>
      <c r="L63" s="28" t="n"/>
      <c r="M63" s="31">
        <f>IF(AND(K63="",L63=""),"",IF(K63="",-L63,K63))</f>
        <v/>
      </c>
      <c r="N63" s="26" t="n"/>
      <c r="O63" s="72" t="n"/>
      <c r="P63" s="32">
        <f>IF(O63="","",O63-TODAY())</f>
        <v/>
      </c>
      <c r="Q63" s="26" t="n"/>
      <c r="R63" s="26" t="n"/>
      <c r="S63" s="26" t="n"/>
    </row>
    <row r="64" ht="18" customHeight="1">
      <c r="A64" s="26" t="n"/>
      <c r="B64" s="72" t="n"/>
      <c r="C64" s="72" t="n"/>
      <c r="D64" s="26" t="n"/>
      <c r="E64" s="26" t="n"/>
      <c r="F64" s="26" t="n"/>
      <c r="G64" s="26" t="n"/>
      <c r="H64" s="26" t="n"/>
      <c r="I64" s="26" t="n"/>
      <c r="J64" s="26" t="n"/>
      <c r="K64" s="28" t="n"/>
      <c r="L64" s="28" t="n"/>
      <c r="M64" s="29">
        <f>IF(AND(K64="",L64=""),"",IF(K64="",-L64,K64))</f>
        <v/>
      </c>
      <c r="N64" s="26" t="n"/>
      <c r="O64" s="72" t="n"/>
      <c r="P64" s="30">
        <f>IF(O64="","",O64-TODAY())</f>
        <v/>
      </c>
      <c r="Q64" s="26" t="n"/>
      <c r="R64" s="26" t="n"/>
      <c r="S64" s="26" t="n"/>
    </row>
    <row r="65" ht="18" customHeight="1">
      <c r="A65" s="26" t="n"/>
      <c r="B65" s="72" t="n"/>
      <c r="C65" s="72" t="n"/>
      <c r="D65" s="26" t="n"/>
      <c r="E65" s="26" t="n"/>
      <c r="F65" s="26" t="n"/>
      <c r="G65" s="26" t="n"/>
      <c r="H65" s="26" t="n"/>
      <c r="I65" s="26" t="n"/>
      <c r="J65" s="26" t="n"/>
      <c r="K65" s="28" t="n"/>
      <c r="L65" s="28" t="n"/>
      <c r="M65" s="31">
        <f>IF(AND(K65="",L65=""),"",IF(K65="",-L65,K65))</f>
        <v/>
      </c>
      <c r="N65" s="26" t="n"/>
      <c r="O65" s="72" t="n"/>
      <c r="P65" s="32">
        <f>IF(O65="","",O65-TODAY())</f>
        <v/>
      </c>
      <c r="Q65" s="26" t="n"/>
      <c r="R65" s="26" t="n"/>
      <c r="S65" s="26" t="n"/>
    </row>
    <row r="66" ht="18" customHeight="1">
      <c r="A66" s="26" t="n"/>
      <c r="B66" s="72" t="n"/>
      <c r="C66" s="72" t="n"/>
      <c r="D66" s="26" t="n"/>
      <c r="E66" s="26" t="n"/>
      <c r="F66" s="26" t="n"/>
      <c r="G66" s="26" t="n"/>
      <c r="H66" s="26" t="n"/>
      <c r="I66" s="26" t="n"/>
      <c r="J66" s="26" t="n"/>
      <c r="K66" s="28" t="n"/>
      <c r="L66" s="28" t="n"/>
      <c r="M66" s="29">
        <f>IF(AND(K66="",L66=""),"",IF(K66="",-L66,K66))</f>
        <v/>
      </c>
      <c r="N66" s="26" t="n"/>
      <c r="O66" s="72" t="n"/>
      <c r="P66" s="30">
        <f>IF(O66="","",O66-TODAY())</f>
        <v/>
      </c>
      <c r="Q66" s="26" t="n"/>
      <c r="R66" s="26" t="n"/>
      <c r="S66" s="26" t="n"/>
    </row>
    <row r="67" ht="18" customHeight="1">
      <c r="A67" s="26" t="n"/>
      <c r="B67" s="72" t="n"/>
      <c r="C67" s="72" t="n"/>
      <c r="D67" s="26" t="n"/>
      <c r="E67" s="26" t="n"/>
      <c r="F67" s="26" t="n"/>
      <c r="G67" s="26" t="n"/>
      <c r="H67" s="26" t="n"/>
      <c r="I67" s="26" t="n"/>
      <c r="J67" s="26" t="n"/>
      <c r="K67" s="28" t="n"/>
      <c r="L67" s="28" t="n"/>
      <c r="M67" s="31">
        <f>IF(AND(K67="",L67=""),"",IF(K67="",-L67,K67))</f>
        <v/>
      </c>
      <c r="N67" s="26" t="n"/>
      <c r="O67" s="72" t="n"/>
      <c r="P67" s="32">
        <f>IF(O67="","",O67-TODAY())</f>
        <v/>
      </c>
      <c r="Q67" s="26" t="n"/>
      <c r="R67" s="26" t="n"/>
      <c r="S67" s="26" t="n"/>
    </row>
    <row r="68" ht="18" customHeight="1">
      <c r="A68" s="26" t="n"/>
      <c r="B68" s="72" t="n"/>
      <c r="C68" s="72" t="n"/>
      <c r="D68" s="26" t="n"/>
      <c r="E68" s="26" t="n"/>
      <c r="F68" s="26" t="n"/>
      <c r="G68" s="26" t="n"/>
      <c r="H68" s="26" t="n"/>
      <c r="I68" s="26" t="n"/>
      <c r="J68" s="26" t="n"/>
      <c r="K68" s="28" t="n"/>
      <c r="L68" s="28" t="n"/>
      <c r="M68" s="29">
        <f>IF(AND(K68="",L68=""),"",IF(K68="",-L68,K68))</f>
        <v/>
      </c>
      <c r="N68" s="26" t="n"/>
      <c r="O68" s="72" t="n"/>
      <c r="P68" s="30">
        <f>IF(O68="","",O68-TODAY())</f>
        <v/>
      </c>
      <c r="Q68" s="26" t="n"/>
      <c r="R68" s="26" t="n"/>
      <c r="S68" s="26" t="n"/>
    </row>
    <row r="69" ht="18" customHeight="1">
      <c r="A69" s="26" t="n"/>
      <c r="B69" s="72" t="n"/>
      <c r="C69" s="72" t="n"/>
      <c r="D69" s="26" t="n"/>
      <c r="E69" s="26" t="n"/>
      <c r="F69" s="26" t="n"/>
      <c r="G69" s="26" t="n"/>
      <c r="H69" s="26" t="n"/>
      <c r="I69" s="26" t="n"/>
      <c r="J69" s="26" t="n"/>
      <c r="K69" s="28" t="n"/>
      <c r="L69" s="28" t="n"/>
      <c r="M69" s="31">
        <f>IF(AND(K69="",L69=""),"",IF(K69="",-L69,K69))</f>
        <v/>
      </c>
      <c r="N69" s="26" t="n"/>
      <c r="O69" s="72" t="n"/>
      <c r="P69" s="32">
        <f>IF(O69="","",O69-TODAY())</f>
        <v/>
      </c>
      <c r="Q69" s="26" t="n"/>
      <c r="R69" s="26" t="n"/>
      <c r="S69" s="26" t="n"/>
    </row>
    <row r="70" ht="18" customHeight="1">
      <c r="A70" s="26" t="n"/>
      <c r="B70" s="72" t="n"/>
      <c r="C70" s="72" t="n"/>
      <c r="D70" s="26" t="n"/>
      <c r="E70" s="26" t="n"/>
      <c r="F70" s="26" t="n"/>
      <c r="G70" s="26" t="n"/>
      <c r="H70" s="26" t="n"/>
      <c r="I70" s="26" t="n"/>
      <c r="J70" s="26" t="n"/>
      <c r="K70" s="28" t="n"/>
      <c r="L70" s="28" t="n"/>
      <c r="M70" s="29">
        <f>IF(AND(K70="",L70=""),"",IF(K70="",-L70,K70))</f>
        <v/>
      </c>
      <c r="N70" s="26" t="n"/>
      <c r="O70" s="72" t="n"/>
      <c r="P70" s="30">
        <f>IF(O70="","",O70-TODAY())</f>
        <v/>
      </c>
      <c r="Q70" s="26" t="n"/>
      <c r="R70" s="26" t="n"/>
      <c r="S70" s="26" t="n"/>
    </row>
    <row r="71" ht="18" customHeight="1">
      <c r="A71" s="26" t="n"/>
      <c r="B71" s="72" t="n"/>
      <c r="C71" s="72" t="n"/>
      <c r="D71" s="26" t="n"/>
      <c r="E71" s="26" t="n"/>
      <c r="F71" s="26" t="n"/>
      <c r="G71" s="26" t="n"/>
      <c r="H71" s="26" t="n"/>
      <c r="I71" s="26" t="n"/>
      <c r="J71" s="26" t="n"/>
      <c r="K71" s="28" t="n"/>
      <c r="L71" s="28" t="n"/>
      <c r="M71" s="31">
        <f>IF(AND(K71="",L71=""),"",IF(K71="",-L71,K71))</f>
        <v/>
      </c>
      <c r="N71" s="26" t="n"/>
      <c r="O71" s="72" t="n"/>
      <c r="P71" s="32">
        <f>IF(O71="","",O71-TODAY())</f>
        <v/>
      </c>
      <c r="Q71" s="26" t="n"/>
      <c r="R71" s="26" t="n"/>
      <c r="S71" s="26" t="n"/>
    </row>
    <row r="72" ht="18" customHeight="1">
      <c r="A72" s="26" t="n"/>
      <c r="B72" s="72" t="n"/>
      <c r="C72" s="72" t="n"/>
      <c r="D72" s="26" t="n"/>
      <c r="E72" s="26" t="n"/>
      <c r="F72" s="26" t="n"/>
      <c r="G72" s="26" t="n"/>
      <c r="H72" s="26" t="n"/>
      <c r="I72" s="26" t="n"/>
      <c r="J72" s="26" t="n"/>
      <c r="K72" s="28" t="n"/>
      <c r="L72" s="28" t="n"/>
      <c r="M72" s="29">
        <f>IF(AND(K72="",L72=""),"",IF(K72="",-L72,K72))</f>
        <v/>
      </c>
      <c r="N72" s="26" t="n"/>
      <c r="O72" s="72" t="n"/>
      <c r="P72" s="30">
        <f>IF(O72="","",O72-TODAY())</f>
        <v/>
      </c>
      <c r="Q72" s="26" t="n"/>
      <c r="R72" s="26" t="n"/>
      <c r="S72" s="26" t="n"/>
    </row>
    <row r="73" ht="18" customHeight="1">
      <c r="A73" s="26" t="n"/>
      <c r="B73" s="72" t="n"/>
      <c r="C73" s="72" t="n"/>
      <c r="D73" s="26" t="n"/>
      <c r="E73" s="26" t="n"/>
      <c r="F73" s="26" t="n"/>
      <c r="G73" s="26" t="n"/>
      <c r="H73" s="26" t="n"/>
      <c r="I73" s="26" t="n"/>
      <c r="J73" s="26" t="n"/>
      <c r="K73" s="28" t="n"/>
      <c r="L73" s="28" t="n"/>
      <c r="M73" s="31">
        <f>IF(AND(K73="",L73=""),"",IF(K73="",-L73,K73))</f>
        <v/>
      </c>
      <c r="N73" s="26" t="n"/>
      <c r="O73" s="72" t="n"/>
      <c r="P73" s="32">
        <f>IF(O73="","",O73-TODAY())</f>
        <v/>
      </c>
      <c r="Q73" s="26" t="n"/>
      <c r="R73" s="26" t="n"/>
      <c r="S73" s="26" t="n"/>
    </row>
    <row r="74" ht="18" customHeight="1">
      <c r="A74" s="26" t="n"/>
      <c r="B74" s="72" t="n"/>
      <c r="C74" s="72" t="n"/>
      <c r="D74" s="26" t="n"/>
      <c r="E74" s="26" t="n"/>
      <c r="F74" s="26" t="n"/>
      <c r="G74" s="26" t="n"/>
      <c r="H74" s="26" t="n"/>
      <c r="I74" s="26" t="n"/>
      <c r="J74" s="26" t="n"/>
      <c r="K74" s="28" t="n"/>
      <c r="L74" s="28" t="n"/>
      <c r="M74" s="29">
        <f>IF(AND(K74="",L74=""),"",IF(K74="",-L74,K74))</f>
        <v/>
      </c>
      <c r="N74" s="26" t="n"/>
      <c r="O74" s="72" t="n"/>
      <c r="P74" s="30">
        <f>IF(O74="","",O74-TODAY())</f>
        <v/>
      </c>
      <c r="Q74" s="26" t="n"/>
      <c r="R74" s="26" t="n"/>
      <c r="S74" s="26" t="n"/>
    </row>
    <row r="75" ht="18" customHeight="1">
      <c r="A75" s="26" t="n"/>
      <c r="B75" s="72" t="n"/>
      <c r="C75" s="72" t="n"/>
      <c r="D75" s="26" t="n"/>
      <c r="E75" s="26" t="n"/>
      <c r="F75" s="26" t="n"/>
      <c r="G75" s="26" t="n"/>
      <c r="H75" s="26" t="n"/>
      <c r="I75" s="26" t="n"/>
      <c r="J75" s="26" t="n"/>
      <c r="K75" s="28" t="n"/>
      <c r="L75" s="28" t="n"/>
      <c r="M75" s="31">
        <f>IF(AND(K75="",L75=""),"",IF(K75="",-L75,K75))</f>
        <v/>
      </c>
      <c r="N75" s="26" t="n"/>
      <c r="O75" s="72" t="n"/>
      <c r="P75" s="32">
        <f>IF(O75="","",O75-TODAY())</f>
        <v/>
      </c>
      <c r="Q75" s="26" t="n"/>
      <c r="R75" s="26" t="n"/>
      <c r="S75" s="26" t="n"/>
    </row>
    <row r="76" ht="18" customHeight="1">
      <c r="A76" s="26" t="n"/>
      <c r="B76" s="72" t="n"/>
      <c r="C76" s="72" t="n"/>
      <c r="D76" s="26" t="n"/>
      <c r="E76" s="26" t="n"/>
      <c r="F76" s="26" t="n"/>
      <c r="G76" s="26" t="n"/>
      <c r="H76" s="26" t="n"/>
      <c r="I76" s="26" t="n"/>
      <c r="J76" s="26" t="n"/>
      <c r="K76" s="28" t="n"/>
      <c r="L76" s="28" t="n"/>
      <c r="M76" s="29">
        <f>IF(AND(K76="",L76=""),"",IF(K76="",-L76,K76))</f>
        <v/>
      </c>
      <c r="N76" s="26" t="n"/>
      <c r="O76" s="72" t="n"/>
      <c r="P76" s="30">
        <f>IF(O76="","",O76-TODAY())</f>
        <v/>
      </c>
      <c r="Q76" s="26" t="n"/>
      <c r="R76" s="26" t="n"/>
      <c r="S76" s="26" t="n"/>
    </row>
    <row r="77" ht="18" customHeight="1">
      <c r="A77" s="26" t="n"/>
      <c r="B77" s="72" t="n"/>
      <c r="C77" s="72" t="n"/>
      <c r="D77" s="26" t="n"/>
      <c r="E77" s="26" t="n"/>
      <c r="F77" s="26" t="n"/>
      <c r="G77" s="26" t="n"/>
      <c r="H77" s="26" t="n"/>
      <c r="I77" s="26" t="n"/>
      <c r="J77" s="26" t="n"/>
      <c r="K77" s="28" t="n"/>
      <c r="L77" s="28" t="n"/>
      <c r="M77" s="31">
        <f>IF(AND(K77="",L77=""),"",IF(K77="",-L77,K77))</f>
        <v/>
      </c>
      <c r="N77" s="26" t="n"/>
      <c r="O77" s="72" t="n"/>
      <c r="P77" s="32">
        <f>IF(O77="","",O77-TODAY())</f>
        <v/>
      </c>
      <c r="Q77" s="26" t="n"/>
      <c r="R77" s="26" t="n"/>
      <c r="S77" s="26" t="n"/>
    </row>
    <row r="78" ht="18" customHeight="1">
      <c r="A78" s="26" t="n"/>
      <c r="B78" s="72" t="n"/>
      <c r="C78" s="72" t="n"/>
      <c r="D78" s="26" t="n"/>
      <c r="E78" s="26" t="n"/>
      <c r="F78" s="26" t="n"/>
      <c r="G78" s="26" t="n"/>
      <c r="H78" s="26" t="n"/>
      <c r="I78" s="26" t="n"/>
      <c r="J78" s="26" t="n"/>
      <c r="K78" s="28" t="n"/>
      <c r="L78" s="28" t="n"/>
      <c r="M78" s="29">
        <f>IF(AND(K78="",L78=""),"",IF(K78="",-L78,K78))</f>
        <v/>
      </c>
      <c r="N78" s="26" t="n"/>
      <c r="O78" s="72" t="n"/>
      <c r="P78" s="30">
        <f>IF(O78="","",O78-TODAY())</f>
        <v/>
      </c>
      <c r="Q78" s="26" t="n"/>
      <c r="R78" s="26" t="n"/>
      <c r="S78" s="26" t="n"/>
    </row>
    <row r="79" ht="18" customHeight="1">
      <c r="A79" s="26" t="n"/>
      <c r="B79" s="72" t="n"/>
      <c r="C79" s="72" t="n"/>
      <c r="D79" s="26" t="n"/>
      <c r="E79" s="26" t="n"/>
      <c r="F79" s="26" t="n"/>
      <c r="G79" s="26" t="n"/>
      <c r="H79" s="26" t="n"/>
      <c r="I79" s="26" t="n"/>
      <c r="J79" s="26" t="n"/>
      <c r="K79" s="28" t="n"/>
      <c r="L79" s="28" t="n"/>
      <c r="M79" s="31">
        <f>IF(AND(K79="",L79=""),"",IF(K79="",-L79,K79))</f>
        <v/>
      </c>
      <c r="N79" s="26" t="n"/>
      <c r="O79" s="72" t="n"/>
      <c r="P79" s="32">
        <f>IF(O79="","",O79-TODAY())</f>
        <v/>
      </c>
      <c r="Q79" s="26" t="n"/>
      <c r="R79" s="26" t="n"/>
      <c r="S79" s="26" t="n"/>
    </row>
    <row r="80" ht="18" customHeight="1">
      <c r="A80" s="26" t="n"/>
      <c r="B80" s="72" t="n"/>
      <c r="C80" s="72" t="n"/>
      <c r="D80" s="26" t="n"/>
      <c r="E80" s="26" t="n"/>
      <c r="F80" s="26" t="n"/>
      <c r="G80" s="26" t="n"/>
      <c r="H80" s="26" t="n"/>
      <c r="I80" s="26" t="n"/>
      <c r="J80" s="26" t="n"/>
      <c r="K80" s="28" t="n"/>
      <c r="L80" s="28" t="n"/>
      <c r="M80" s="29">
        <f>IF(AND(K80="",L80=""),"",IF(K80="",-L80,K80))</f>
        <v/>
      </c>
      <c r="N80" s="26" t="n"/>
      <c r="O80" s="72" t="n"/>
      <c r="P80" s="30">
        <f>IF(O80="","",O80-TODAY())</f>
        <v/>
      </c>
      <c r="Q80" s="26" t="n"/>
      <c r="R80" s="26" t="n"/>
      <c r="S80" s="26" t="n"/>
    </row>
    <row r="81" ht="18" customHeight="1">
      <c r="A81" s="26" t="n"/>
      <c r="B81" s="72" t="n"/>
      <c r="C81" s="72" t="n"/>
      <c r="D81" s="26" t="n"/>
      <c r="E81" s="26" t="n"/>
      <c r="F81" s="26" t="n"/>
      <c r="G81" s="26" t="n"/>
      <c r="H81" s="26" t="n"/>
      <c r="I81" s="26" t="n"/>
      <c r="J81" s="26" t="n"/>
      <c r="K81" s="28" t="n"/>
      <c r="L81" s="28" t="n"/>
      <c r="M81" s="31">
        <f>IF(AND(K81="",L81=""),"",IF(K81="",-L81,K81))</f>
        <v/>
      </c>
      <c r="N81" s="26" t="n"/>
      <c r="O81" s="72" t="n"/>
      <c r="P81" s="32">
        <f>IF(O81="","",O81-TODAY())</f>
        <v/>
      </c>
      <c r="Q81" s="26" t="n"/>
      <c r="R81" s="26" t="n"/>
      <c r="S81" s="26" t="n"/>
    </row>
    <row r="82" ht="18" customHeight="1">
      <c r="A82" s="26" t="n"/>
      <c r="B82" s="72" t="n"/>
      <c r="C82" s="72" t="n"/>
      <c r="D82" s="26" t="n"/>
      <c r="E82" s="26" t="n"/>
      <c r="F82" s="26" t="n"/>
      <c r="G82" s="26" t="n"/>
      <c r="H82" s="26" t="n"/>
      <c r="I82" s="26" t="n"/>
      <c r="J82" s="26" t="n"/>
      <c r="K82" s="28" t="n"/>
      <c r="L82" s="28" t="n"/>
      <c r="M82" s="29">
        <f>IF(AND(K82="",L82=""),"",IF(K82="",-L82,K82))</f>
        <v/>
      </c>
      <c r="N82" s="26" t="n"/>
      <c r="O82" s="72" t="n"/>
      <c r="P82" s="30">
        <f>IF(O82="","",O82-TODAY())</f>
        <v/>
      </c>
      <c r="Q82" s="26" t="n"/>
      <c r="R82" s="26" t="n"/>
      <c r="S82" s="26" t="n"/>
    </row>
    <row r="83" ht="18" customHeight="1">
      <c r="A83" s="26" t="n"/>
      <c r="B83" s="72" t="n"/>
      <c r="C83" s="72" t="n"/>
      <c r="D83" s="26" t="n"/>
      <c r="E83" s="26" t="n"/>
      <c r="F83" s="26" t="n"/>
      <c r="G83" s="26" t="n"/>
      <c r="H83" s="26" t="n"/>
      <c r="I83" s="26" t="n"/>
      <c r="J83" s="26" t="n"/>
      <c r="K83" s="28" t="n"/>
      <c r="L83" s="28" t="n"/>
      <c r="M83" s="31">
        <f>IF(AND(K83="",L83=""),"",IF(K83="",-L83,K83))</f>
        <v/>
      </c>
      <c r="N83" s="26" t="n"/>
      <c r="O83" s="72" t="n"/>
      <c r="P83" s="32">
        <f>IF(O83="","",O83-TODAY())</f>
        <v/>
      </c>
      <c r="Q83" s="26" t="n"/>
      <c r="R83" s="26" t="n"/>
      <c r="S83" s="26" t="n"/>
    </row>
    <row r="84" ht="18" customHeight="1">
      <c r="A84" s="26" t="n"/>
      <c r="B84" s="72" t="n"/>
      <c r="C84" s="72" t="n"/>
      <c r="D84" s="26" t="n"/>
      <c r="E84" s="26" t="n"/>
      <c r="F84" s="26" t="n"/>
      <c r="G84" s="26" t="n"/>
      <c r="H84" s="26" t="n"/>
      <c r="I84" s="26" t="n"/>
      <c r="J84" s="26" t="n"/>
      <c r="K84" s="28" t="n"/>
      <c r="L84" s="28" t="n"/>
      <c r="M84" s="29">
        <f>IF(AND(K84="",L84=""),"",IF(K84="",-L84,K84))</f>
        <v/>
      </c>
      <c r="N84" s="26" t="n"/>
      <c r="O84" s="72" t="n"/>
      <c r="P84" s="30">
        <f>IF(O84="","",O84-TODAY())</f>
        <v/>
      </c>
      <c r="Q84" s="26" t="n"/>
      <c r="R84" s="26" t="n"/>
      <c r="S84" s="26" t="n"/>
    </row>
    <row r="85" ht="18" customHeight="1">
      <c r="A85" s="26" t="n"/>
      <c r="B85" s="72" t="n"/>
      <c r="C85" s="72" t="n"/>
      <c r="D85" s="26" t="n"/>
      <c r="E85" s="26" t="n"/>
      <c r="F85" s="26" t="n"/>
      <c r="G85" s="26" t="n"/>
      <c r="H85" s="26" t="n"/>
      <c r="I85" s="26" t="n"/>
      <c r="J85" s="26" t="n"/>
      <c r="K85" s="28" t="n"/>
      <c r="L85" s="28" t="n"/>
      <c r="M85" s="31">
        <f>IF(AND(K85="",L85=""),"",IF(K85="",-L85,K85))</f>
        <v/>
      </c>
      <c r="N85" s="26" t="n"/>
      <c r="O85" s="72" t="n"/>
      <c r="P85" s="32">
        <f>IF(O85="","",O85-TODAY())</f>
        <v/>
      </c>
      <c r="Q85" s="26" t="n"/>
      <c r="R85" s="26" t="n"/>
      <c r="S85" s="26" t="n"/>
    </row>
    <row r="86" ht="18" customHeight="1">
      <c r="A86" s="26" t="n"/>
      <c r="B86" s="72" t="n"/>
      <c r="C86" s="72" t="n"/>
      <c r="D86" s="26" t="n"/>
      <c r="E86" s="26" t="n"/>
      <c r="F86" s="26" t="n"/>
      <c r="G86" s="26" t="n"/>
      <c r="H86" s="26" t="n"/>
      <c r="I86" s="26" t="n"/>
      <c r="J86" s="26" t="n"/>
      <c r="K86" s="28" t="n"/>
      <c r="L86" s="28" t="n"/>
      <c r="M86" s="29">
        <f>IF(AND(K86="",L86=""),"",IF(K86="",-L86,K86))</f>
        <v/>
      </c>
      <c r="N86" s="26" t="n"/>
      <c r="O86" s="72" t="n"/>
      <c r="P86" s="30">
        <f>IF(O86="","",O86-TODAY())</f>
        <v/>
      </c>
      <c r="Q86" s="26" t="n"/>
      <c r="R86" s="26" t="n"/>
      <c r="S86" s="26" t="n"/>
    </row>
    <row r="87" ht="18" customHeight="1">
      <c r="A87" s="26" t="n"/>
      <c r="B87" s="72" t="n"/>
      <c r="C87" s="72" t="n"/>
      <c r="D87" s="26" t="n"/>
      <c r="E87" s="26" t="n"/>
      <c r="F87" s="26" t="n"/>
      <c r="G87" s="26" t="n"/>
      <c r="H87" s="26" t="n"/>
      <c r="I87" s="26" t="n"/>
      <c r="J87" s="26" t="n"/>
      <c r="K87" s="28" t="n"/>
      <c r="L87" s="28" t="n"/>
      <c r="M87" s="31">
        <f>IF(AND(K87="",L87=""),"",IF(K87="",-L87,K87))</f>
        <v/>
      </c>
      <c r="N87" s="26" t="n"/>
      <c r="O87" s="72" t="n"/>
      <c r="P87" s="32">
        <f>IF(O87="","",O87-TODAY())</f>
        <v/>
      </c>
      <c r="Q87" s="26" t="n"/>
      <c r="R87" s="26" t="n"/>
      <c r="S87" s="26" t="n"/>
    </row>
    <row r="88" ht="18" customHeight="1">
      <c r="A88" s="26" t="n"/>
      <c r="B88" s="72" t="n"/>
      <c r="C88" s="72" t="n"/>
      <c r="D88" s="26" t="n"/>
      <c r="E88" s="26" t="n"/>
      <c r="F88" s="26" t="n"/>
      <c r="G88" s="26" t="n"/>
      <c r="H88" s="26" t="n"/>
      <c r="I88" s="26" t="n"/>
      <c r="J88" s="26" t="n"/>
      <c r="K88" s="28" t="n"/>
      <c r="L88" s="28" t="n"/>
      <c r="M88" s="29">
        <f>IF(AND(K88="",L88=""),"",IF(K88="",-L88,K88))</f>
        <v/>
      </c>
      <c r="N88" s="26" t="n"/>
      <c r="O88" s="72" t="n"/>
      <c r="P88" s="30">
        <f>IF(O88="","",O88-TODAY())</f>
        <v/>
      </c>
      <c r="Q88" s="26" t="n"/>
      <c r="R88" s="26" t="n"/>
      <c r="S88" s="26" t="n"/>
    </row>
    <row r="89" ht="18" customHeight="1">
      <c r="A89" s="26" t="n"/>
      <c r="B89" s="72" t="n"/>
      <c r="C89" s="72" t="n"/>
      <c r="D89" s="26" t="n"/>
      <c r="E89" s="26" t="n"/>
      <c r="F89" s="26" t="n"/>
      <c r="G89" s="26" t="n"/>
      <c r="H89" s="26" t="n"/>
      <c r="I89" s="26" t="n"/>
      <c r="J89" s="26" t="n"/>
      <c r="K89" s="28" t="n"/>
      <c r="L89" s="28" t="n"/>
      <c r="M89" s="31">
        <f>IF(AND(K89="",L89=""),"",IF(K89="",-L89,K89))</f>
        <v/>
      </c>
      <c r="N89" s="26" t="n"/>
      <c r="O89" s="72" t="n"/>
      <c r="P89" s="32">
        <f>IF(O89="","",O89-TODAY())</f>
        <v/>
      </c>
      <c r="Q89" s="26" t="n"/>
      <c r="R89" s="26" t="n"/>
      <c r="S89" s="26" t="n"/>
    </row>
    <row r="90" ht="18" customHeight="1">
      <c r="A90" s="26" t="n"/>
      <c r="B90" s="72" t="n"/>
      <c r="C90" s="72" t="n"/>
      <c r="D90" s="26" t="n"/>
      <c r="E90" s="26" t="n"/>
      <c r="F90" s="26" t="n"/>
      <c r="G90" s="26" t="n"/>
      <c r="H90" s="26" t="n"/>
      <c r="I90" s="26" t="n"/>
      <c r="J90" s="26" t="n"/>
      <c r="K90" s="28" t="n"/>
      <c r="L90" s="28" t="n"/>
      <c r="M90" s="29">
        <f>IF(AND(K90="",L90=""),"",IF(K90="",-L90,K90))</f>
        <v/>
      </c>
      <c r="N90" s="26" t="n"/>
      <c r="O90" s="72" t="n"/>
      <c r="P90" s="30">
        <f>IF(O90="","",O90-TODAY())</f>
        <v/>
      </c>
      <c r="Q90" s="26" t="n"/>
      <c r="R90" s="26" t="n"/>
      <c r="S90" s="26" t="n"/>
    </row>
    <row r="91" ht="18" customHeight="1">
      <c r="A91" s="26" t="n"/>
      <c r="B91" s="72" t="n"/>
      <c r="C91" s="72" t="n"/>
      <c r="D91" s="26" t="n"/>
      <c r="E91" s="26" t="n"/>
      <c r="F91" s="26" t="n"/>
      <c r="G91" s="26" t="n"/>
      <c r="H91" s="26" t="n"/>
      <c r="I91" s="26" t="n"/>
      <c r="J91" s="26" t="n"/>
      <c r="K91" s="28" t="n"/>
      <c r="L91" s="28" t="n"/>
      <c r="M91" s="31">
        <f>IF(AND(K91="",L91=""),"",IF(K91="",-L91,K91))</f>
        <v/>
      </c>
      <c r="N91" s="26" t="n"/>
      <c r="O91" s="72" t="n"/>
      <c r="P91" s="32">
        <f>IF(O91="","",O91-TODAY())</f>
        <v/>
      </c>
      <c r="Q91" s="26" t="n"/>
      <c r="R91" s="26" t="n"/>
      <c r="S91" s="26" t="n"/>
    </row>
    <row r="92" ht="18" customHeight="1">
      <c r="A92" s="26" t="n"/>
      <c r="B92" s="72" t="n"/>
      <c r="C92" s="72" t="n"/>
      <c r="D92" s="26" t="n"/>
      <c r="E92" s="26" t="n"/>
      <c r="F92" s="26" t="n"/>
      <c r="G92" s="26" t="n"/>
      <c r="H92" s="26" t="n"/>
      <c r="I92" s="26" t="n"/>
      <c r="J92" s="26" t="n"/>
      <c r="K92" s="28" t="n"/>
      <c r="L92" s="28" t="n"/>
      <c r="M92" s="29">
        <f>IF(AND(K92="",L92=""),"",IF(K92="",-L92,K92))</f>
        <v/>
      </c>
      <c r="N92" s="26" t="n"/>
      <c r="O92" s="72" t="n"/>
      <c r="P92" s="30">
        <f>IF(O92="","",O92-TODAY())</f>
        <v/>
      </c>
      <c r="Q92" s="26" t="n"/>
      <c r="R92" s="26" t="n"/>
      <c r="S92" s="26" t="n"/>
    </row>
    <row r="93" ht="18" customHeight="1">
      <c r="A93" s="26" t="n"/>
      <c r="B93" s="72" t="n"/>
      <c r="C93" s="72" t="n"/>
      <c r="D93" s="26" t="n"/>
      <c r="E93" s="26" t="n"/>
      <c r="F93" s="26" t="n"/>
      <c r="G93" s="26" t="n"/>
      <c r="H93" s="26" t="n"/>
      <c r="I93" s="26" t="n"/>
      <c r="J93" s="26" t="n"/>
      <c r="K93" s="28" t="n"/>
      <c r="L93" s="28" t="n"/>
      <c r="M93" s="31">
        <f>IF(AND(K93="",L93=""),"",IF(K93="",-L93,K93))</f>
        <v/>
      </c>
      <c r="N93" s="26" t="n"/>
      <c r="O93" s="72" t="n"/>
      <c r="P93" s="32">
        <f>IF(O93="","",O93-TODAY())</f>
        <v/>
      </c>
      <c r="Q93" s="26" t="n"/>
      <c r="R93" s="26" t="n"/>
      <c r="S93" s="26" t="n"/>
    </row>
    <row r="94" ht="18" customHeight="1">
      <c r="A94" s="26" t="n"/>
      <c r="B94" s="72" t="n"/>
      <c r="C94" s="72" t="n"/>
      <c r="D94" s="26" t="n"/>
      <c r="E94" s="26" t="n"/>
      <c r="F94" s="26" t="n"/>
      <c r="G94" s="26" t="n"/>
      <c r="H94" s="26" t="n"/>
      <c r="I94" s="26" t="n"/>
      <c r="J94" s="26" t="n"/>
      <c r="K94" s="28" t="n"/>
      <c r="L94" s="28" t="n"/>
      <c r="M94" s="29">
        <f>IF(AND(K94="",L94=""),"",IF(K94="",-L94,K94))</f>
        <v/>
      </c>
      <c r="N94" s="26" t="n"/>
      <c r="O94" s="72" t="n"/>
      <c r="P94" s="30">
        <f>IF(O94="","",O94-TODAY())</f>
        <v/>
      </c>
      <c r="Q94" s="26" t="n"/>
      <c r="R94" s="26" t="n"/>
      <c r="S94" s="26" t="n"/>
    </row>
    <row r="95" ht="18" customHeight="1">
      <c r="A95" s="26" t="n"/>
      <c r="B95" s="72" t="n"/>
      <c r="C95" s="72" t="n"/>
      <c r="D95" s="26" t="n"/>
      <c r="E95" s="26" t="n"/>
      <c r="F95" s="26" t="n"/>
      <c r="G95" s="26" t="n"/>
      <c r="H95" s="26" t="n"/>
      <c r="I95" s="26" t="n"/>
      <c r="J95" s="26" t="n"/>
      <c r="K95" s="28" t="n"/>
      <c r="L95" s="28" t="n"/>
      <c r="M95" s="31">
        <f>IF(AND(K95="",L95=""),"",IF(K95="",-L95,K95))</f>
        <v/>
      </c>
      <c r="N95" s="26" t="n"/>
      <c r="O95" s="72" t="n"/>
      <c r="P95" s="32">
        <f>IF(O95="","",O95-TODAY())</f>
        <v/>
      </c>
      <c r="Q95" s="26" t="n"/>
      <c r="R95" s="26" t="n"/>
      <c r="S95" s="26" t="n"/>
    </row>
    <row r="96" ht="18" customHeight="1">
      <c r="A96" s="26" t="n"/>
      <c r="B96" s="72" t="n"/>
      <c r="C96" s="72" t="n"/>
      <c r="D96" s="26" t="n"/>
      <c r="E96" s="26" t="n"/>
      <c r="F96" s="26" t="n"/>
      <c r="G96" s="26" t="n"/>
      <c r="H96" s="26" t="n"/>
      <c r="I96" s="26" t="n"/>
      <c r="J96" s="26" t="n"/>
      <c r="K96" s="28" t="n"/>
      <c r="L96" s="28" t="n"/>
      <c r="M96" s="29">
        <f>IF(AND(K96="",L96=""),"",IF(K96="",-L96,K96))</f>
        <v/>
      </c>
      <c r="N96" s="26" t="n"/>
      <c r="O96" s="72" t="n"/>
      <c r="P96" s="30">
        <f>IF(O96="","",O96-TODAY())</f>
        <v/>
      </c>
      <c r="Q96" s="26" t="n"/>
      <c r="R96" s="26" t="n"/>
      <c r="S96" s="26" t="n"/>
    </row>
    <row r="97" ht="18" customHeight="1">
      <c r="A97" s="26" t="n"/>
      <c r="B97" s="72" t="n"/>
      <c r="C97" s="72" t="n"/>
      <c r="D97" s="26" t="n"/>
      <c r="E97" s="26" t="n"/>
      <c r="F97" s="26" t="n"/>
      <c r="G97" s="26" t="n"/>
      <c r="H97" s="26" t="n"/>
      <c r="I97" s="26" t="n"/>
      <c r="J97" s="26" t="n"/>
      <c r="K97" s="28" t="n"/>
      <c r="L97" s="28" t="n"/>
      <c r="M97" s="31">
        <f>IF(AND(K97="",L97=""),"",IF(K97="",-L97,K97))</f>
        <v/>
      </c>
      <c r="N97" s="26" t="n"/>
      <c r="O97" s="72" t="n"/>
      <c r="P97" s="32">
        <f>IF(O97="","",O97-TODAY())</f>
        <v/>
      </c>
      <c r="Q97" s="26" t="n"/>
      <c r="R97" s="26" t="n"/>
      <c r="S97" s="26" t="n"/>
    </row>
    <row r="98" ht="18" customHeight="1">
      <c r="A98" s="26" t="n"/>
      <c r="B98" s="72" t="n"/>
      <c r="C98" s="72" t="n"/>
      <c r="D98" s="26" t="n"/>
      <c r="E98" s="26" t="n"/>
      <c r="F98" s="26" t="n"/>
      <c r="G98" s="26" t="n"/>
      <c r="H98" s="26" t="n"/>
      <c r="I98" s="26" t="n"/>
      <c r="J98" s="26" t="n"/>
      <c r="K98" s="28" t="n"/>
      <c r="L98" s="28" t="n"/>
      <c r="M98" s="29">
        <f>IF(AND(K98="",L98=""),"",IF(K98="",-L98,K98))</f>
        <v/>
      </c>
      <c r="N98" s="26" t="n"/>
      <c r="O98" s="72" t="n"/>
      <c r="P98" s="30">
        <f>IF(O98="","",O98-TODAY())</f>
        <v/>
      </c>
      <c r="Q98" s="26" t="n"/>
      <c r="R98" s="26" t="n"/>
      <c r="S98" s="26" t="n"/>
    </row>
    <row r="99" ht="18" customHeight="1">
      <c r="A99" s="26" t="n"/>
      <c r="B99" s="72" t="n"/>
      <c r="C99" s="72" t="n"/>
      <c r="D99" s="26" t="n"/>
      <c r="E99" s="26" t="n"/>
      <c r="F99" s="26" t="n"/>
      <c r="G99" s="26" t="n"/>
      <c r="H99" s="26" t="n"/>
      <c r="I99" s="26" t="n"/>
      <c r="J99" s="26" t="n"/>
      <c r="K99" s="28" t="n"/>
      <c r="L99" s="28" t="n"/>
      <c r="M99" s="31">
        <f>IF(AND(K99="",L99=""),"",IF(K99="",-L99,K99))</f>
        <v/>
      </c>
      <c r="N99" s="26" t="n"/>
      <c r="O99" s="72" t="n"/>
      <c r="P99" s="32">
        <f>IF(O99="","",O99-TODAY())</f>
        <v/>
      </c>
      <c r="Q99" s="26" t="n"/>
      <c r="R99" s="26" t="n"/>
      <c r="S99" s="26" t="n"/>
    </row>
    <row r="100" ht="18" customHeight="1">
      <c r="A100" s="26" t="n"/>
      <c r="B100" s="72" t="n"/>
      <c r="C100" s="72" t="n"/>
      <c r="D100" s="26" t="n"/>
      <c r="E100" s="26" t="n"/>
      <c r="F100" s="26" t="n"/>
      <c r="G100" s="26" t="n"/>
      <c r="H100" s="26" t="n"/>
      <c r="I100" s="26" t="n"/>
      <c r="J100" s="26" t="n"/>
      <c r="K100" s="28" t="n"/>
      <c r="L100" s="28" t="n"/>
      <c r="M100" s="29">
        <f>IF(AND(K100="",L100=""),"",IF(K100="",-L100,K100))</f>
        <v/>
      </c>
      <c r="N100" s="26" t="n"/>
      <c r="O100" s="72" t="n"/>
      <c r="P100" s="30">
        <f>IF(O100="","",O100-TODAY())</f>
        <v/>
      </c>
      <c r="Q100" s="26" t="n"/>
      <c r="R100" s="26" t="n"/>
      <c r="S100" s="26" t="n"/>
    </row>
    <row r="101" ht="18" customHeight="1">
      <c r="A101" s="26" t="n"/>
      <c r="B101" s="72" t="n"/>
      <c r="C101" s="72" t="n"/>
      <c r="D101" s="26" t="n"/>
      <c r="E101" s="26" t="n"/>
      <c r="F101" s="26" t="n"/>
      <c r="G101" s="26" t="n"/>
      <c r="H101" s="26" t="n"/>
      <c r="I101" s="26" t="n"/>
      <c r="J101" s="26" t="n"/>
      <c r="K101" s="28" t="n"/>
      <c r="L101" s="28" t="n"/>
      <c r="M101" s="31">
        <f>IF(AND(K101="",L101=""),"",IF(K101="",-L101,K101))</f>
        <v/>
      </c>
      <c r="N101" s="26" t="n"/>
      <c r="O101" s="72" t="n"/>
      <c r="P101" s="32">
        <f>IF(O101="","",O101-TODAY())</f>
        <v/>
      </c>
      <c r="Q101" s="26" t="n"/>
      <c r="R101" s="26" t="n"/>
      <c r="S101" s="26" t="n"/>
    </row>
    <row r="102" ht="18" customHeight="1">
      <c r="A102" s="26" t="n"/>
      <c r="B102" s="72" t="n"/>
      <c r="C102" s="72" t="n"/>
      <c r="D102" s="26" t="n"/>
      <c r="E102" s="26" t="n"/>
      <c r="F102" s="26" t="n"/>
      <c r="G102" s="26" t="n"/>
      <c r="H102" s="26" t="n"/>
      <c r="I102" s="26" t="n"/>
      <c r="J102" s="26" t="n"/>
      <c r="K102" s="28" t="n"/>
      <c r="L102" s="28" t="n"/>
      <c r="M102" s="29">
        <f>IF(AND(K102="",L102=""),"",IF(K102="",-L102,K102))</f>
        <v/>
      </c>
      <c r="N102" s="26" t="n"/>
      <c r="O102" s="72" t="n"/>
      <c r="P102" s="30">
        <f>IF(O102="","",O102-TODAY())</f>
        <v/>
      </c>
      <c r="Q102" s="26" t="n"/>
      <c r="R102" s="26" t="n"/>
      <c r="S102" s="26" t="n"/>
    </row>
    <row r="103" ht="18" customHeight="1">
      <c r="A103" s="26" t="n"/>
      <c r="B103" s="72" t="n"/>
      <c r="C103" s="72" t="n"/>
      <c r="D103" s="26" t="n"/>
      <c r="E103" s="26" t="n"/>
      <c r="F103" s="26" t="n"/>
      <c r="G103" s="26" t="n"/>
      <c r="H103" s="26" t="n"/>
      <c r="I103" s="26" t="n"/>
      <c r="J103" s="26" t="n"/>
      <c r="K103" s="28" t="n"/>
      <c r="L103" s="28" t="n"/>
      <c r="M103" s="31">
        <f>IF(AND(K103="",L103=""),"",IF(K103="",-L103,K103))</f>
        <v/>
      </c>
      <c r="N103" s="26" t="n"/>
      <c r="O103" s="72" t="n"/>
      <c r="P103" s="32">
        <f>IF(O103="","",O103-TODAY())</f>
        <v/>
      </c>
      <c r="Q103" s="26" t="n"/>
      <c r="R103" s="26" t="n"/>
      <c r="S103" s="26" t="n"/>
    </row>
    <row r="104" ht="18" customHeight="1">
      <c r="A104" s="26" t="n"/>
      <c r="B104" s="72" t="n"/>
      <c r="C104" s="72" t="n"/>
      <c r="D104" s="26" t="n"/>
      <c r="E104" s="26" t="n"/>
      <c r="F104" s="26" t="n"/>
      <c r="G104" s="26" t="n"/>
      <c r="H104" s="26" t="n"/>
      <c r="I104" s="26" t="n"/>
      <c r="J104" s="26" t="n"/>
      <c r="K104" s="28" t="n"/>
      <c r="L104" s="28" t="n"/>
      <c r="M104" s="29">
        <f>IF(AND(K104="",L104=""),"",IF(K104="",-L104,K104))</f>
        <v/>
      </c>
      <c r="N104" s="26" t="n"/>
      <c r="O104" s="72" t="n"/>
      <c r="P104" s="30">
        <f>IF(O104="","",O104-TODAY())</f>
        <v/>
      </c>
      <c r="Q104" s="26" t="n"/>
      <c r="R104" s="26" t="n"/>
      <c r="S104" s="26" t="n"/>
    </row>
  </sheetData>
  <mergeCells count="3">
    <mergeCell ref="A1:S1"/>
    <mergeCell ref="A2:S2"/>
    <mergeCell ref="A3:S3"/>
  </mergeCells>
  <conditionalFormatting sqref="A5:S200">
    <cfRule type="expression" priority="1" dxfId="0">
      <formula>E(K5&lt;&gt;"";L5&lt;&gt;"")</formula>
    </cfRule>
  </conditionalFormatting>
  <conditionalFormatting sqref="M5:M200">
    <cfRule type="expression" priority="2" dxfId="1">
      <formula>M5&gt;0</formula>
    </cfRule>
    <cfRule type="expression" priority="3" dxfId="2">
      <formula>M5&lt;0</formula>
    </cfRule>
  </conditionalFormatting>
  <conditionalFormatting sqref="P5:P200">
    <cfRule type="expression" priority="4" dxfId="3">
      <formula>E(P5&lt;&gt;"";P5&lt;0)</formula>
    </cfRule>
    <cfRule type="expression" priority="5" dxfId="4">
      <formula>E(P5&lt;&gt;"";P5&gt;=0;P5&lt;=7)</formula>
    </cfRule>
  </conditionalFormatting>
  <dataValidations count="7">
    <dataValidation sqref="I5:I200" showErrorMessage="1" showInputMessage="1" allowBlank="1" type="list">
      <formula1>"Operativo,Investimento,Finanziamento,Giroconto"</formula1>
    </dataValidation>
    <dataValidation sqref="J5:J200" showErrorMessage="1" showInputMessage="1" allowBlank="1" type="list">
      <formula1>"Cassa,Banca,Carta aziendale,Bonifico,RI.BA.,SDD"</formula1>
    </dataValidation>
    <dataValidation sqref="N5:N200" showErrorMessage="1" showInputMessage="1" allowBlank="1" type="list">
      <formula1>"Da registrare,Registrato,Riconciliato,Non confermato"</formula1>
    </dataValidation>
    <dataValidation sqref="S5:S200" showErrorMessage="1" showInputMessage="1" allowBlank="1" type="list">
      <formula1>"Sì,No"</formula1>
    </dataValidation>
    <dataValidation sqref="F5:F200" showErrorMessage="1" showInputMessage="1" allowBlank="1" type="list">
      <formula1>"Cliente,Fornitore,Banca,Soci,Erario,Altro"</formula1>
    </dataValidation>
    <dataValidation sqref="K5:K200" showErrorMessage="1" showInputMessage="1" allowBlank="1" type="decimal" operator="greaterThanOrEqual">
      <formula1>0</formula1>
    </dataValidation>
    <dataValidation sqref="L5:L200" showErrorMessage="1" showInputMessage="1" allowBlank="1" type="decimal" operator="greaterThanOrEqual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3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8" customWidth="1" min="2" max="2"/>
    <col width="48" customWidth="1" min="3" max="3"/>
  </cols>
  <sheetData>
    <row r="1" ht="38" customHeight="1">
      <c r="A1" s="1" t="inlineStr">
        <is>
          <t>Rendiconto Finanziario – Prospetto Sintetico</t>
        </is>
      </c>
    </row>
    <row r="2" ht="22" customHeight="1">
      <c r="A2" s="2" t="inlineStr">
        <is>
          <t>Periodo di riferimento da Parametri – Aggiornato il 01/06/2026</t>
        </is>
      </c>
    </row>
    <row r="3" ht="18" customHeight="1">
      <c r="A3" s="3" t="inlineStr">
        <is>
          <t>Valori calcolati automaticamente dal foglio Inserimento – Periodo filtrato da Parametri!B22:B23</t>
        </is>
      </c>
    </row>
    <row r="4" ht="22" customHeight="1">
      <c r="A4" s="11" t="inlineStr">
        <is>
          <t>SEZIONE 1 – KPI PRINCIPALI</t>
        </is>
      </c>
    </row>
    <row r="5" ht="30" customHeight="1">
      <c r="A5" s="4" t="inlineStr">
        <is>
          <t>Voce</t>
        </is>
      </c>
      <c r="B5" s="4" t="inlineStr">
        <is>
          <t>Valore (€)</t>
        </is>
      </c>
      <c r="C5" s="4" t="inlineStr">
        <is>
          <t>Note</t>
        </is>
      </c>
    </row>
    <row r="6" ht="22" customHeight="1">
      <c r="A6" s="12" t="inlineStr">
        <is>
          <t>Saldo Iniziale Cassa</t>
        </is>
      </c>
      <c r="B6" s="33">
        <f>Parametri!B18</f>
        <v/>
      </c>
      <c r="C6" s="14" t="inlineStr">
        <is>
          <t>Da foglio Parametri – inserire manualmente</t>
        </is>
      </c>
    </row>
    <row r="7" ht="22" customHeight="1">
      <c r="A7" s="15" t="inlineStr">
        <is>
          <t>Saldo Iniziale Banca</t>
        </is>
      </c>
      <c r="B7" s="34">
        <f>Parametri!B19</f>
        <v/>
      </c>
      <c r="C7" s="16" t="inlineStr">
        <is>
          <t>Da foglio Parametri – inserire manualmente</t>
        </is>
      </c>
    </row>
    <row r="8" ht="22" customHeight="1">
      <c r="A8" s="12" t="inlineStr">
        <is>
          <t>Saldo Iniziale Totale (Cassa + Banca)</t>
        </is>
      </c>
      <c r="B8" s="33">
        <f>B6+B7</f>
        <v/>
      </c>
      <c r="C8" s="14" t="inlineStr">
        <is>
          <t>Somma saldo iniziale cassa e banca</t>
        </is>
      </c>
    </row>
    <row r="9" ht="22" customHeight="1">
      <c r="A9" s="15" t="inlineStr">
        <is>
          <t>Totale Entrate Operative</t>
        </is>
      </c>
      <c r="B9" s="34">
        <f>SUMIFS(Inserimento!K:K,Inserimento!I:I,"Operativo",Inserimento!B:B,"&gt;="&amp;Parametri!B22,Inserimento!B:B,"&lt;="&amp;Parametri!B23)</f>
        <v/>
      </c>
      <c r="C9" s="16" t="inlineStr">
        <is>
          <t>Incassi da attività operativa nel periodo</t>
        </is>
      </c>
    </row>
    <row r="10" ht="22" customHeight="1">
      <c r="A10" s="12" t="inlineStr">
        <is>
          <t>Totale Uscite Operative</t>
        </is>
      </c>
      <c r="B10" s="33">
        <f>SUMIFS(Inserimento!L:L,Inserimento!I:I,"Operativo",Inserimento!B:B,"&gt;="&amp;Parametri!B22,Inserimento!B:B,"&lt;="&amp;Parametri!B23)</f>
        <v/>
      </c>
      <c r="C10" s="14" t="inlineStr">
        <is>
          <t>Pagamenti da attività operativa nel periodo</t>
        </is>
      </c>
    </row>
    <row r="11" ht="22" customHeight="1">
      <c r="A11" s="15" t="inlineStr">
        <is>
          <t>Flusso Operativo Netto</t>
        </is>
      </c>
      <c r="B11" s="34">
        <f>B9-B10</f>
        <v/>
      </c>
      <c r="C11" s="16" t="inlineStr">
        <is>
          <t>Entrate operative meno uscite operative</t>
        </is>
      </c>
    </row>
    <row r="12" ht="22" customHeight="1">
      <c r="A12" s="12" t="inlineStr">
        <is>
          <t>Totale Investimenti (Netto)</t>
        </is>
      </c>
      <c r="B12" s="33">
        <f>SUMIFS(Inserimento!M:M,Inserimento!I:I,"Investimento",Inserimento!B:B,"&gt;="&amp;Parametri!B22,Inserimento!B:B,"&lt;="&amp;Parametri!B23)</f>
        <v/>
      </c>
      <c r="C12" s="14" t="inlineStr">
        <is>
          <t>Flusso netto attività di investimento</t>
        </is>
      </c>
    </row>
    <row r="13" ht="22" customHeight="1">
      <c r="A13" s="15" t="inlineStr">
        <is>
          <t>Totale Finanziamenti (Netto)</t>
        </is>
      </c>
      <c r="B13" s="34">
        <f>SUMIFS(Inserimento!M:M,Inserimento!I:I,"Finanziamento",Inserimento!B:B,"&gt;="&amp;Parametri!B22,Inserimento!B:B,"&lt;="&amp;Parametri!B23)</f>
        <v/>
      </c>
      <c r="C13" s="16" t="inlineStr">
        <is>
          <t>Flusso netto attività di finanziamento</t>
        </is>
      </c>
    </row>
    <row r="14" ht="22" customHeight="1">
      <c r="A14" s="12" t="inlineStr">
        <is>
          <t>Giroconti (Netto)</t>
        </is>
      </c>
      <c r="B14" s="33">
        <f>SUMIFS(Inserimento!M:M,Inserimento!I:I,"Giroconto",Inserimento!B:B,"&gt;="&amp;Parametri!B22,Inserimento!B:B,"&lt;="&amp;Parametri!B23)</f>
        <v/>
      </c>
      <c r="C14" s="14" t="inlineStr">
        <is>
          <t>Trasferimenti interni cassa/banca</t>
        </is>
      </c>
    </row>
    <row r="15" ht="22" customHeight="1">
      <c r="A15" s="15" t="inlineStr">
        <is>
          <t>Variazione Netta di Liquidità</t>
        </is>
      </c>
      <c r="B15" s="34">
        <f>SUMIFS(Inserimento!M:M,Inserimento!B:B,"&gt;="&amp;Parametri!B22,Inserimento!B:B,"&lt;="&amp;Parametri!B23)</f>
        <v/>
      </c>
      <c r="C15" s="16" t="inlineStr">
        <is>
          <t>Totale variazione cassa+banca nel periodo</t>
        </is>
      </c>
    </row>
    <row r="16" ht="22" customHeight="1">
      <c r="A16" s="12" t="inlineStr">
        <is>
          <t>Saldo Finale Periodo</t>
        </is>
      </c>
      <c r="B16" s="33">
        <f>B8+B15</f>
        <v/>
      </c>
      <c r="C16" s="14" t="inlineStr">
        <is>
          <t>Saldo iniziale totale + variazione netta</t>
        </is>
      </c>
    </row>
    <row r="17" ht="22" customHeight="1">
      <c r="A17" s="15" t="inlineStr">
        <is>
          <t>Soglia Allerta Liquidità</t>
        </is>
      </c>
      <c r="B17" s="34">
        <f>Parametri!B20</f>
        <v/>
      </c>
      <c r="C17" s="16" t="inlineStr">
        <is>
          <t>Da Parametri – allerta se saldo finale inferiore</t>
        </is>
      </c>
    </row>
    <row r="18" ht="22" customHeight="1">
      <c r="A18" s="12" t="inlineStr">
        <is>
          <t>Scostamento vs Soglia Allerta</t>
        </is>
      </c>
      <c r="B18" s="33">
        <f>B16-B17</f>
        <v/>
      </c>
      <c r="C18" s="14" t="inlineStr">
        <is>
          <t>Positivo = sopra soglia | Negativo = ALLERTA</t>
        </is>
      </c>
    </row>
    <row r="19"/>
    <row r="20" ht="22" customHeight="1">
      <c r="A20" s="11" t="inlineStr">
        <is>
          <t>SEZIONE 2 – DETTAGLIO PER TIPOLOGIA DI FLUSSO</t>
        </is>
      </c>
    </row>
    <row r="21" ht="30" customHeight="1">
      <c r="A21" s="4" t="inlineStr">
        <is>
          <t>Tipologia Flusso</t>
        </is>
      </c>
      <c r="B21" s="4" t="inlineStr">
        <is>
          <t>Valore Netto (€)</t>
        </is>
      </c>
      <c r="C21" s="4" t="inlineStr">
        <is>
          <t>Incidenza sul totale</t>
        </is>
      </c>
    </row>
    <row r="22" ht="22" customHeight="1">
      <c r="A22" s="12" t="inlineStr">
        <is>
          <t>Attività Operativa</t>
        </is>
      </c>
      <c r="B22" s="33">
        <f>SUMIFS(Inserimento!M:M,Inserimento!I:I,"Operativo",Inserimento!B:B,"&gt;="&amp;Parametri!B22,Inserimento!B:B,"&lt;="&amp;Parametri!B23)</f>
        <v/>
      </c>
      <c r="C22" s="73">
        <f>IF((B22+B23+B24+B25)=0,"",B22/(B22+B23+B24+B25))</f>
        <v/>
      </c>
    </row>
    <row r="23" ht="22" customHeight="1">
      <c r="A23" s="15" t="inlineStr">
        <is>
          <t>Attività di Investimento</t>
        </is>
      </c>
      <c r="B23" s="34">
        <f>SUMIFS(Inserimento!M:M,Inserimento!I:I,"Investimento",Inserimento!B:B,"&gt;="&amp;Parametri!B22,Inserimento!B:B,"&lt;="&amp;Parametri!B23)</f>
        <v/>
      </c>
      <c r="C23" s="74">
        <f>IF((B22+B23+B24+B25)=0,"",B23/(B22+B23+B24+B25))</f>
        <v/>
      </c>
    </row>
    <row r="24" ht="22" customHeight="1">
      <c r="A24" s="12" t="inlineStr">
        <is>
          <t>Attività di Finanziamento</t>
        </is>
      </c>
      <c r="B24" s="33">
        <f>SUMIFS(Inserimento!M:M,Inserimento!I:I,"Finanziamento",Inserimento!B:B,"&gt;="&amp;Parametri!B22,Inserimento!B:B,"&lt;="&amp;Parametri!B23)</f>
        <v/>
      </c>
      <c r="C24" s="73">
        <f>IF((B22+B23+B24+B25)=0,"",B24/(B22+B23+B24+B25))</f>
        <v/>
      </c>
    </row>
    <row r="25" ht="22" customHeight="1">
      <c r="A25" s="15" t="inlineStr">
        <is>
          <t>Giroconti Interni</t>
        </is>
      </c>
      <c r="B25" s="34">
        <f>SUMIFS(Inserimento!M:M,Inserimento!I:I,"Giroconto",Inserimento!B:B,"&gt;="&amp;Parametri!B22,Inserimento!B:B,"&lt;="&amp;Parametri!B23)</f>
        <v/>
      </c>
      <c r="C25" s="74">
        <f>IF((B22+B23+B24+B25)=0,"",B25/(B22+B23+B24+B25))</f>
        <v/>
      </c>
    </row>
    <row r="26" ht="24" customHeight="1">
      <c r="A26" s="37" t="inlineStr">
        <is>
          <t>TOTALE GENERALE</t>
        </is>
      </c>
      <c r="B26" s="38">
        <f>SUM(B22:B25)</f>
        <v/>
      </c>
      <c r="C26" s="39" t="inlineStr">
        <is>
          <t>Variazione netta totale del periodo</t>
        </is>
      </c>
    </row>
    <row r="27"/>
    <row r="28" ht="20" customHeight="1">
      <c r="A28" s="40" t="inlineStr">
        <is>
          <t>NOTE METODOLOGICHE</t>
        </is>
      </c>
    </row>
    <row r="29" ht="18" customHeight="1">
      <c r="A29" s="23" t="inlineStr">
        <is>
          <t>• Il rendiconto è basato sui movimenti inseriti nel foglio 'Inserimento' e filtrati per il periodo definito in Parametri.</t>
        </is>
      </c>
      <c r="B29" s="42" t="n"/>
      <c r="C29" s="43" t="n"/>
    </row>
    <row r="30" ht="18" customHeight="1">
      <c r="A30" s="23" t="inlineStr">
        <is>
          <t>• La classificazione dei flussi (Operativo/Investimento/Finanziamento) segue i criteri del Codice Civile art. 2423 e ss.</t>
        </is>
      </c>
      <c r="B30" s="42" t="n"/>
      <c r="C30" s="43" t="n"/>
    </row>
    <row r="31" ht="18" customHeight="1">
      <c r="A31" s="23" t="inlineStr">
        <is>
          <t>• Questo prospetto è uno strumento gestionale interno e NON sostituisce il rendiconto finanziario ufficiale di bilancio.</t>
        </is>
      </c>
      <c r="B31" s="42" t="n"/>
      <c r="C31" s="43" t="n"/>
    </row>
    <row r="32" ht="18" customHeight="1">
      <c r="A32" s="23" t="inlineStr">
        <is>
          <t>• Per la riconciliazione con l'estratto conto, verificare che tutti i movimenti rilevanti abbiano stato 'Riconciliato'.</t>
        </is>
      </c>
      <c r="B32" s="42" t="n"/>
      <c r="C32" s="43" t="n"/>
    </row>
    <row r="33" ht="18" customHeight="1">
      <c r="A33" s="23" t="inlineStr">
        <is>
          <t>• I valori negativi indicano deflussi di liquidità; i valori positivi indicano afflussi netti nel periodo.</t>
        </is>
      </c>
      <c r="B33" s="42" t="n"/>
      <c r="C33" s="43" t="n"/>
    </row>
  </sheetData>
  <mergeCells count="11">
    <mergeCell ref="A1:C1"/>
    <mergeCell ref="A2:C2"/>
    <mergeCell ref="A3:C3"/>
    <mergeCell ref="A4:C4"/>
    <mergeCell ref="A20:C20"/>
    <mergeCell ref="A28:C28"/>
    <mergeCell ref="A29:C29"/>
    <mergeCell ref="A30:C30"/>
    <mergeCell ref="A31:C31"/>
    <mergeCell ref="A32:C32"/>
    <mergeCell ref="A33:C33"/>
  </mergeCells>
  <conditionalFormatting sqref="B6:B19">
    <cfRule type="expression" priority="1" dxfId="1">
      <formula>B6&gt;0</formula>
    </cfRule>
    <cfRule type="expression" priority="2" dxfId="2">
      <formula>B6&lt;0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45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1" ht="40" customHeight="1">
      <c r="A1" s="1" t="inlineStr">
        <is>
          <t>Rendiconto Finanziario – Dashboard Direzionale</t>
        </is>
      </c>
    </row>
    <row r="2" ht="22" customHeight="1">
      <c r="A2" s="2" t="inlineStr">
        <is>
          <t>Vista sintetica KPI e grafici – Aggiornato automaticamente – 01/06/2026</t>
        </is>
      </c>
    </row>
    <row r="3" ht="18" customHeight="1">
      <c r="A3" s="3" t="inlineStr">
        <is>
          <t>I valori si aggiornano automaticamente con i dati del foglio Inserimento e i parametri configurati</t>
        </is>
      </c>
    </row>
    <row r="4" ht="20" customHeight="1">
      <c r="A4" s="41" t="inlineStr">
        <is>
          <t>Saldo Complessivo</t>
        </is>
      </c>
      <c r="B4" s="42" t="n"/>
      <c r="C4" s="42" t="n"/>
      <c r="D4" s="42" t="n"/>
      <c r="E4" s="43" t="n"/>
      <c r="F4" s="44" t="inlineStr">
        <is>
          <t>Entrate Periodo</t>
        </is>
      </c>
      <c r="G4" s="42" t="n"/>
      <c r="H4" s="42" t="n"/>
      <c r="I4" s="42" t="n"/>
      <c r="J4" s="43" t="n"/>
      <c r="K4" s="45" t="inlineStr">
        <is>
          <t>Uscite Periodo</t>
        </is>
      </c>
      <c r="L4" s="42" t="n"/>
      <c r="M4" s="42" t="n"/>
      <c r="N4" s="42" t="n"/>
      <c r="O4" s="43" t="n"/>
    </row>
    <row r="5" ht="20" customHeight="1">
      <c r="A5" s="46">
        <f>Rendiconto!B16</f>
        <v/>
      </c>
      <c r="B5" s="47" t="n"/>
      <c r="C5" s="47" t="n"/>
      <c r="D5" s="47" t="n"/>
      <c r="E5" s="48" t="n"/>
      <c r="F5" s="49">
        <f>SUMIFS(Inserimento!K:K,Inserimento!B:B,"&gt;="&amp;Parametri!B22,Inserimento!B:B,"&lt;="&amp;Parametri!B23)</f>
        <v/>
      </c>
      <c r="G5" s="47" t="n"/>
      <c r="H5" s="47" t="n"/>
      <c r="I5" s="47" t="n"/>
      <c r="J5" s="48" t="n"/>
      <c r="K5" s="50">
        <f>SUMIFS(Inserimento!L:L,Inserimento!B:B,"&gt;="&amp;Parametri!B22,Inserimento!B:B,"&lt;="&amp;Parametri!B23)</f>
        <v/>
      </c>
      <c r="L5" s="47" t="n"/>
      <c r="M5" s="47" t="n"/>
      <c r="N5" s="47" t="n"/>
      <c r="O5" s="48" t="n"/>
    </row>
    <row r="6" ht="20" customHeight="1">
      <c r="A6" s="51" t="n"/>
      <c r="B6" s="52" t="n"/>
      <c r="C6" s="52" t="n"/>
      <c r="D6" s="52" t="n"/>
      <c r="E6" s="53" t="n"/>
      <c r="F6" s="51" t="n"/>
      <c r="G6" s="52" t="n"/>
      <c r="H6" s="52" t="n"/>
      <c r="I6" s="52" t="n"/>
      <c r="J6" s="53" t="n"/>
      <c r="K6" s="51" t="n"/>
      <c r="L6" s="52" t="n"/>
      <c r="M6" s="52" t="n"/>
      <c r="N6" s="52" t="n"/>
      <c r="O6" s="53" t="n"/>
    </row>
    <row r="7" ht="16" customHeight="1">
      <c r="A7" s="3" t="inlineStr">
        <is>
          <t>▲ Saldo = Iniziale + Variazione netta periodo</t>
        </is>
      </c>
      <c r="F7" s="3" t="inlineStr">
        <is>
          <t>▲ Totale incassi nel periodo selezionato</t>
        </is>
      </c>
      <c r="K7" s="3" t="inlineStr">
        <is>
          <t>▼ Totale pagamenti nel periodo selezionato</t>
        </is>
      </c>
    </row>
    <row r="8" ht="20" customHeight="1">
      <c r="A8" s="54" t="inlineStr">
        <is>
          <t>Liquidità Netta</t>
        </is>
      </c>
      <c r="B8" s="42" t="n"/>
      <c r="C8" s="42" t="n"/>
      <c r="D8" s="42" t="n"/>
      <c r="E8" s="43" t="n"/>
      <c r="F8" s="55" t="inlineStr">
        <is>
          <t>Scadenze Urgenti (≤7gg)</t>
        </is>
      </c>
      <c r="G8" s="42" t="n"/>
      <c r="H8" s="42" t="n"/>
      <c r="I8" s="42" t="n"/>
      <c r="J8" s="43" t="n"/>
      <c r="K8" s="56" t="inlineStr">
        <is>
          <t>Movimenti da Verificare</t>
        </is>
      </c>
      <c r="L8" s="42" t="n"/>
      <c r="M8" s="42" t="n"/>
      <c r="N8" s="42" t="n"/>
      <c r="O8" s="43" t="n"/>
    </row>
    <row r="9" ht="30" customHeight="1">
      <c r="A9" s="57">
        <f>Rendiconto!B15</f>
        <v/>
      </c>
      <c r="B9" s="47" t="n"/>
      <c r="C9" s="47" t="n"/>
      <c r="D9" s="47" t="n"/>
      <c r="E9" s="48" t="n"/>
      <c r="F9" s="58">
        <f>COUNTIF(Inserimento!P5:P200,"&lt;=7")</f>
        <v/>
      </c>
      <c r="G9" s="47" t="n"/>
      <c r="H9" s="47" t="n"/>
      <c r="I9" s="47" t="n"/>
      <c r="J9" s="48" t="n"/>
      <c r="K9" s="59">
        <f>COUNTIF(Inserimento!S5:S200,"No")</f>
        <v/>
      </c>
      <c r="L9" s="47" t="n"/>
      <c r="M9" s="47" t="n"/>
      <c r="N9" s="47" t="n"/>
      <c r="O9" s="48" t="n"/>
    </row>
    <row r="10" ht="20" customHeight="1">
      <c r="A10" s="51" t="n"/>
      <c r="B10" s="52" t="n"/>
      <c r="C10" s="52" t="n"/>
      <c r="D10" s="52" t="n"/>
      <c r="E10" s="53" t="n"/>
      <c r="F10" s="51" t="n"/>
      <c r="G10" s="52" t="n"/>
      <c r="H10" s="52" t="n"/>
      <c r="I10" s="52" t="n"/>
      <c r="J10" s="53" t="n"/>
      <c r="K10" s="51" t="n"/>
      <c r="L10" s="52" t="n"/>
      <c r="M10" s="52" t="n"/>
      <c r="N10" s="52" t="n"/>
      <c r="O10" s="53" t="n"/>
    </row>
    <row r="11" ht="16" customHeight="1">
      <c r="A11" s="3" t="inlineStr">
        <is>
          <t>▲ Variazione netta: entrate meno uscite nel periodo</t>
        </is>
      </c>
      <c r="F11" s="3" t="inlineStr">
        <is>
          <t>⚠ Scadenze nei prossimi 7 giorni (non ancora superate)</t>
        </is>
      </c>
      <c r="K11" s="3" t="inlineStr">
        <is>
          <t>⚠ Movimenti con Riconciliato = No da verificare</t>
        </is>
      </c>
    </row>
    <row r="12"/>
    <row r="13" ht="22" customHeight="1">
      <c r="A13" s="60" t="inlineStr">
        <is>
          <t>DETTAGLIO FLUSSI PER TIPOLOGIA</t>
        </is>
      </c>
    </row>
    <row r="14" ht="30" customHeight="1">
      <c r="A14" s="4" t="inlineStr">
        <is>
          <t>Tipologia</t>
        </is>
      </c>
      <c r="B14" s="4" t="inlineStr">
        <is>
          <t>Entrate (€)</t>
        </is>
      </c>
      <c r="C14" s="4" t="inlineStr">
        <is>
          <t>Uscite (€)</t>
        </is>
      </c>
      <c r="D14" s="4" t="inlineStr">
        <is>
          <t>Netto (€)</t>
        </is>
      </c>
      <c r="E14" s="4" t="inlineStr">
        <is>
          <t>% su Totale</t>
        </is>
      </c>
      <c r="F14" s="4" t="inlineStr">
        <is>
          <t>Stato</t>
        </is>
      </c>
      <c r="G14" s="4" t="inlineStr">
        <is>
          <t>Allerta</t>
        </is>
      </c>
    </row>
    <row r="15" ht="22" customHeight="1">
      <c r="A15" s="12" t="inlineStr">
        <is>
          <t>Operativo</t>
        </is>
      </c>
      <c r="B15" s="61">
        <f>SUMIFS(Inserimento!K:K,Inserimento!I:I,"Operativo",Inserimento!B:B,"&gt;="&amp;Parametri!B22,Inserimento!B:B,"&lt;="&amp;Parametri!B23)</f>
        <v/>
      </c>
      <c r="C15" s="61">
        <f>SUMIFS(Inserimento!L:L,Inserimento!I:I,"Operativo",Inserimento!B:B,"&gt;="&amp;Parametri!B22,Inserimento!B:B,"&lt;="&amp;Parametri!B23)</f>
        <v/>
      </c>
      <c r="D15" s="61">
        <f>B15-C15</f>
        <v/>
      </c>
      <c r="E15" s="73">
        <f>IF((B15+C15)=0,"",(B15-C15)/(B15+C15))</f>
        <v/>
      </c>
      <c r="F15" s="62">
        <f>IF(D15&gt;0,"Positivo",IF(D15&lt;0,"Negativo","Neutro"))</f>
        <v/>
      </c>
      <c r="G15" s="62">
        <f>IF(D15&lt;-Parametri!B20,"ALLERTA","OK")</f>
        <v/>
      </c>
    </row>
    <row r="16" ht="22" customHeight="1">
      <c r="A16" s="15" t="inlineStr">
        <is>
          <t>Investimento</t>
        </is>
      </c>
      <c r="B16" s="63">
        <f>SUMIFS(Inserimento!K:K,Inserimento!I:I,"Investimento",Inserimento!B:B,"&gt;="&amp;Parametri!B22,Inserimento!B:B,"&lt;="&amp;Parametri!B23)</f>
        <v/>
      </c>
      <c r="C16" s="63">
        <f>SUMIFS(Inserimento!L:L,Inserimento!I:I,"Investimento",Inserimento!B:B,"&gt;="&amp;Parametri!B22,Inserimento!B:B,"&lt;="&amp;Parametri!B23)</f>
        <v/>
      </c>
      <c r="D16" s="63">
        <f>B16-C16</f>
        <v/>
      </c>
      <c r="E16" s="74">
        <f>IF((B16+C16)=0,"",(B16-C16)/(B16+C16))</f>
        <v/>
      </c>
      <c r="F16" s="64">
        <f>IF(D16&gt;0,"Positivo",IF(D16&lt;0,"Negativo","Neutro"))</f>
        <v/>
      </c>
      <c r="G16" s="64">
        <f>IF(D16&lt;-Parametri!B20,"ALLERTA","OK")</f>
        <v/>
      </c>
    </row>
    <row r="17" ht="22" customHeight="1">
      <c r="A17" s="12" t="inlineStr">
        <is>
          <t>Finanziamento</t>
        </is>
      </c>
      <c r="B17" s="61">
        <f>SUMIFS(Inserimento!K:K,Inserimento!I:I,"Finanziamento",Inserimento!B:B,"&gt;="&amp;Parametri!B22,Inserimento!B:B,"&lt;="&amp;Parametri!B23)</f>
        <v/>
      </c>
      <c r="C17" s="61">
        <f>SUMIFS(Inserimento!L:L,Inserimento!I:I,"Finanziamento",Inserimento!B:B,"&gt;="&amp;Parametri!B22,Inserimento!B:B,"&lt;="&amp;Parametri!B23)</f>
        <v/>
      </c>
      <c r="D17" s="61">
        <f>B17-C17</f>
        <v/>
      </c>
      <c r="E17" s="73">
        <f>IF((B17+C17)=0,"",(B17-C17)/(B17+C17))</f>
        <v/>
      </c>
      <c r="F17" s="62">
        <f>IF(D17&gt;0,"Positivo",IF(D17&lt;0,"Negativo","Neutro"))</f>
        <v/>
      </c>
      <c r="G17" s="62">
        <f>IF(D17&lt;-Parametri!B20,"ALLERTA","OK")</f>
        <v/>
      </c>
    </row>
    <row r="18" ht="22" customHeight="1">
      <c r="A18" s="15" t="inlineStr">
        <is>
          <t>Giroconto</t>
        </is>
      </c>
      <c r="B18" s="63">
        <f>SUMIFS(Inserimento!K:K,Inserimento!I:I,"Giroconto",Inserimento!B:B,"&gt;="&amp;Parametri!B22,Inserimento!B:B,"&lt;="&amp;Parametri!B23)</f>
        <v/>
      </c>
      <c r="C18" s="63">
        <f>SUMIFS(Inserimento!L:L,Inserimento!I:I,"Giroconto",Inserimento!B:B,"&gt;="&amp;Parametri!B22,Inserimento!B:B,"&lt;="&amp;Parametri!B23)</f>
        <v/>
      </c>
      <c r="D18" s="63">
        <f>B18-C18</f>
        <v/>
      </c>
      <c r="E18" s="74">
        <f>IF((B18+C18)=0,"",(B18-C18)/(B18+C18))</f>
        <v/>
      </c>
      <c r="F18" s="64">
        <f>IF(D18&gt;0,"Positivo",IF(D18&lt;0,"Negativo","Neutro"))</f>
        <v/>
      </c>
      <c r="G18" s="64">
        <f>IF(D18&lt;-Parametri!B20,"ALLERTA","OK")</f>
        <v/>
      </c>
    </row>
    <row r="19" ht="24" customHeight="1">
      <c r="A19" s="37" t="inlineStr">
        <is>
          <t>TOTALE</t>
        </is>
      </c>
      <c r="B19" s="65">
        <f>SUM(B15:B18)</f>
        <v/>
      </c>
      <c r="C19" s="65">
        <f>SUM(C15:C18)</f>
        <v/>
      </c>
      <c r="D19" s="65">
        <f>SUM(D15:D18)</f>
        <v/>
      </c>
      <c r="E19" s="66" t="inlineStr"/>
      <c r="F19" s="66" t="inlineStr"/>
      <c r="G19" s="66" t="inlineStr"/>
    </row>
    <row r="20"/>
    <row r="21"/>
    <row r="22">
      <c r="A22" s="67" t="inlineStr">
        <is>
          <t>Dati per grafico</t>
        </is>
      </c>
    </row>
    <row r="23">
      <c r="A23" s="4" t="inlineStr">
        <is>
          <t>Categoria</t>
        </is>
      </c>
      <c r="B23" s="4" t="inlineStr">
        <is>
          <t>Entrate</t>
        </is>
      </c>
      <c r="C23" s="4" t="inlineStr">
        <is>
          <t>Uscite</t>
        </is>
      </c>
    </row>
    <row r="24">
      <c r="A24" s="68" t="inlineStr">
        <is>
          <t>Operativo</t>
        </is>
      </c>
      <c r="B24" s="69" t="n">
        <v>60200</v>
      </c>
      <c r="C24" s="69" t="n">
        <v>28370</v>
      </c>
    </row>
    <row r="25">
      <c r="A25" s="68" t="inlineStr">
        <is>
          <t>Investimento</t>
        </is>
      </c>
      <c r="B25" s="69" t="n">
        <v>0</v>
      </c>
      <c r="C25" s="69" t="n">
        <v>16550</v>
      </c>
    </row>
    <row r="26">
      <c r="A26" s="68" t="inlineStr">
        <is>
          <t>Finanziamento</t>
        </is>
      </c>
      <c r="B26" s="69" t="n">
        <v>20000</v>
      </c>
      <c r="C26" s="69" t="n">
        <v>2850</v>
      </c>
    </row>
    <row r="27">
      <c r="A27" s="68" t="inlineStr">
        <is>
          <t>Giroconto</t>
        </is>
      </c>
      <c r="B27" s="69" t="n">
        <v>0</v>
      </c>
      <c r="C27" s="69" t="n">
        <v>2000</v>
      </c>
    </row>
    <row r="28"/>
    <row r="29"/>
    <row r="30"/>
    <row r="31"/>
    <row r="32">
      <c r="A32" s="70" t="inlineStr">
        <is>
          <t>Dati saldo cumulato</t>
        </is>
      </c>
    </row>
    <row r="33">
      <c r="A33" s="4" t="inlineStr">
        <is>
          <t>Mese</t>
        </is>
      </c>
      <c r="B33" s="4" t="inlineStr">
        <is>
          <t>Saldo Cumulato</t>
        </is>
      </c>
    </row>
    <row r="34">
      <c r="A34" s="68" t="inlineStr">
        <is>
          <t>Gen</t>
        </is>
      </c>
      <c r="B34" s="69" t="n">
        <v>50000</v>
      </c>
    </row>
    <row r="35">
      <c r="A35" s="68" t="inlineStr">
        <is>
          <t>Feb</t>
        </is>
      </c>
      <c r="B35" s="69" t="n">
        <v>59831</v>
      </c>
    </row>
    <row r="36">
      <c r="A36" s="68" t="inlineStr">
        <is>
          <t>Mar</t>
        </is>
      </c>
      <c r="B36" s="69" t="n">
        <v>67302</v>
      </c>
    </row>
    <row r="37">
      <c r="A37" s="68" t="inlineStr">
        <is>
          <t>Apr</t>
        </is>
      </c>
      <c r="B37" s="69" t="n">
        <v>62590</v>
      </c>
    </row>
    <row r="38">
      <c r="A38" s="68" t="inlineStr">
        <is>
          <t>Mag</t>
        </is>
      </c>
      <c r="B38" s="69" t="n">
        <v>70543</v>
      </c>
    </row>
    <row r="39">
      <c r="A39" s="68" t="inlineStr">
        <is>
          <t>Giu</t>
        </is>
      </c>
      <c r="B39" s="69" t="n">
        <v>82678</v>
      </c>
    </row>
    <row r="40">
      <c r="A40" s="68" t="inlineStr">
        <is>
          <t>Lug</t>
        </is>
      </c>
      <c r="B40" s="69" t="n">
        <v>93300</v>
      </c>
    </row>
    <row r="41">
      <c r="A41" s="68" t="inlineStr">
        <is>
          <t>Ago</t>
        </is>
      </c>
      <c r="B41" s="69" t="n">
        <v>93250</v>
      </c>
    </row>
    <row r="42">
      <c r="A42" s="68" t="inlineStr">
        <is>
          <t>Set</t>
        </is>
      </c>
      <c r="B42" s="69" t="n">
        <v>105932</v>
      </c>
    </row>
    <row r="43">
      <c r="A43" s="68" t="inlineStr">
        <is>
          <t>Ott</t>
        </is>
      </c>
      <c r="B43" s="69" t="n">
        <v>105726</v>
      </c>
    </row>
    <row r="44">
      <c r="A44" s="68" t="inlineStr">
        <is>
          <t>Nov</t>
        </is>
      </c>
      <c r="B44" s="69" t="n">
        <v>118736</v>
      </c>
    </row>
    <row r="45">
      <c r="A45" s="68" t="inlineStr">
        <is>
          <t>Dic</t>
        </is>
      </c>
      <c r="B45" s="69" t="n">
        <v>117269</v>
      </c>
    </row>
  </sheetData>
  <mergeCells count="22">
    <mergeCell ref="A1:O1"/>
    <mergeCell ref="A2:O2"/>
    <mergeCell ref="A3:O3"/>
    <mergeCell ref="A4:E4"/>
    <mergeCell ref="A5:E6"/>
    <mergeCell ref="F4:J4"/>
    <mergeCell ref="F5:J6"/>
    <mergeCell ref="K4:O4"/>
    <mergeCell ref="K5:O6"/>
    <mergeCell ref="A7:E7"/>
    <mergeCell ref="F7:J7"/>
    <mergeCell ref="K7:O7"/>
    <mergeCell ref="A8:E8"/>
    <mergeCell ref="A9:E10"/>
    <mergeCell ref="F8:J8"/>
    <mergeCell ref="F9:J10"/>
    <mergeCell ref="K8:O8"/>
    <mergeCell ref="K9:O10"/>
    <mergeCell ref="A11:E11"/>
    <mergeCell ref="F11:J11"/>
    <mergeCell ref="K11:O11"/>
    <mergeCell ref="A13:G1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2026-06-01T21:12:08Z</dcterms:created>
  <dcterms:modified xmlns:dcterms="http://purl.org/dc/terms/" xmlns:xsi="http://www.w3.org/2001/XMLSchema-instance" xsi:type="dcterms:W3CDTF">2026-06-01T21:12:08Z</dcterms:modified>
</cp:coreProperties>
</file>